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veta\Desktop\Работа\ГБОУ_630\Закупки 2026\ЕД\Огнетушители\"/>
    </mc:Choice>
  </mc:AlternateContent>
  <xr:revisionPtr revIDLastSave="0" documentId="8_{0D6714CC-E58A-40FA-A1A0-A66692481A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1" l="1"/>
  <c r="J17" i="1" s="1"/>
  <c r="H16" i="1"/>
  <c r="J16" i="1" s="1"/>
  <c r="H15" i="1"/>
  <c r="J15" i="1" s="1"/>
  <c r="H14" i="1"/>
  <c r="J14" i="1" s="1"/>
  <c r="H13" i="1"/>
  <c r="J13" i="1" s="1"/>
  <c r="H12" i="1"/>
  <c r="I17" i="1"/>
  <c r="I16" i="1"/>
  <c r="I15" i="1"/>
  <c r="I14" i="1"/>
  <c r="I13" i="1"/>
  <c r="I12" i="1"/>
  <c r="J12" i="1"/>
  <c r="J18" i="1" l="1"/>
  <c r="K17" i="1"/>
  <c r="K13" i="1"/>
  <c r="K16" i="1"/>
  <c r="K12" i="1"/>
  <c r="K15" i="1"/>
  <c r="K14" i="1"/>
</calcChain>
</file>

<file path=xl/sharedStrings.xml><?xml version="1.0" encoding="utf-8"?>
<sst xmlns="http://schemas.openxmlformats.org/spreadsheetml/2006/main" count="29" uniqueCount="24">
  <si>
    <t>Расчет начальной (максимальной) цены контракта</t>
  </si>
  <si>
    <t xml:space="preserve">   на поставку в 2023 году </t>
  </si>
  <si>
    <t>ОБОСНОВАНИЕ И РАСЧЕТ ЦЕНЫ КОНТРАКТА</t>
  </si>
  <si>
    <t>№ п/п</t>
  </si>
  <si>
    <t>Наименование товара</t>
  </si>
  <si>
    <t>Ед. изм.</t>
  </si>
  <si>
    <t>Кол-во</t>
  </si>
  <si>
    <t>Цена за ед., руб.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</si>
  <si>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</si>
  <si>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Среднее квадратичное отклонение</t>
  </si>
  <si>
    <t>Всего, руб.</t>
  </si>
  <si>
    <t>Коэффициент вариации</t>
  </si>
  <si>
    <t>КП № 1</t>
  </si>
  <si>
    <t>КП № 2</t>
  </si>
  <si>
    <t>КП № 3</t>
  </si>
  <si>
    <t>ИТОГО</t>
  </si>
  <si>
    <t>шт.</t>
  </si>
  <si>
    <t>Огнетущитель ОП-8 АВСЕ (з)</t>
  </si>
  <si>
    <t>Крепление настенное универсальное (для огнетушителя)</t>
  </si>
  <si>
    <t>Полотно противопожарное ПП-600</t>
  </si>
  <si>
    <t>Пожарно-спасательный комплект "Шанс-2Н" п/м</t>
  </si>
  <si>
    <t>Знак F04 "Огнетушитель" (самокл. Пленка 150х150)</t>
  </si>
  <si>
    <t>Знак "Ответственный за ПБ" (самокл. Пленка  100х200)</t>
  </si>
  <si>
    <t xml:space="preserve">Поставка огнетушителей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</si>
</sst>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4" fontId="5" fillId="0" borderId="0" xfId="0" applyNumberFormat="1" applyFont="1"/>
    <xf numFmtId="4" fontId="7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6" fillId="0" borderId="0" xfId="0" applyFont="1"/>
    <xf numFmtId="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view="pageBreakPreview" topLeftCell="A6" zoomScaleNormal="100" zoomScaleSheetLayoutView="100" workbookViewId="0">
      <selection activeCell="G13" sqref="G13"/>
    </sheetView>
  </sheetViews>
  <sheetFormatPr defaultRowHeight="15" x14ac:dyDescent="0.25"/>
  <cols>
    <col min="1" max="1" width="5.28515625" customWidth="1"/>
    <col min="2" max="2" width="46.28515625" customWidth="1"/>
    <col min="3" max="3" width="8" style="21" customWidth="1"/>
    <col min="4" max="4" width="6.5703125" customWidth="1"/>
    <col min="5" max="5" width="14.28515625" customWidth="1"/>
    <col min="6" max="6" width="13.140625" customWidth="1"/>
    <col min="7" max="7" width="13.85546875" customWidth="1"/>
    <col min="8" max="8" width="15" customWidth="1"/>
    <col min="9" max="9" width="18.42578125" customWidth="1"/>
    <col min="10" max="10" width="17" customWidth="1"/>
    <col min="11" max="11" width="14.28515625" customWidth="1"/>
    <col min="12" max="12" width="1.7109375" customWidth="1"/>
    <col min="13" max="13" width="30.28515625" customWidth="1"/>
    <col min="14" max="14" width="11.5703125" bestFit="1" customWidth="1"/>
  </cols>
  <sheetData>
    <row r="1" spans="1:15" ht="18.75" hidden="1" customHeigh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5" ht="15" hidden="1" customHeight="1" x14ac:dyDescent="0.25">
      <c r="A2" s="31"/>
      <c r="B2" s="31"/>
      <c r="C2" s="31"/>
      <c r="D2" s="31"/>
      <c r="E2" s="31"/>
      <c r="F2" s="31"/>
    </row>
    <row r="3" spans="1:15" ht="15.75" hidden="1" x14ac:dyDescent="0.25">
      <c r="A3" s="32" t="s">
        <v>0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5" ht="15.75" hidden="1" customHeight="1" x14ac:dyDescent="0.25">
      <c r="A4" s="29" t="s">
        <v>1</v>
      </c>
      <c r="B4" s="29"/>
      <c r="C4" s="1"/>
      <c r="D4" s="2"/>
      <c r="E4" s="2"/>
      <c r="F4" s="2"/>
      <c r="G4" s="2"/>
      <c r="H4" s="2"/>
      <c r="I4" s="2"/>
      <c r="J4" s="2"/>
      <c r="K4" s="2"/>
    </row>
    <row r="5" spans="1:15" ht="15" hidden="1" customHeight="1" x14ac:dyDescent="0.25">
      <c r="A5" s="3"/>
      <c r="B5" s="3"/>
      <c r="C5" s="4"/>
      <c r="D5" s="3"/>
      <c r="E5" s="5"/>
      <c r="F5" s="5"/>
      <c r="G5" s="5"/>
      <c r="H5" s="5"/>
      <c r="I5" s="5"/>
      <c r="J5" s="5"/>
      <c r="K5" s="5"/>
    </row>
    <row r="6" spans="1:15" ht="15" customHeight="1" x14ac:dyDescent="0.25">
      <c r="A6" s="3"/>
      <c r="B6" s="29" t="s">
        <v>2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5" ht="15" customHeight="1" x14ac:dyDescent="0.25">
      <c r="A7" s="3"/>
      <c r="B7" s="29" t="s">
        <v>23</v>
      </c>
      <c r="C7" s="29"/>
      <c r="D7" s="29"/>
      <c r="E7" s="29"/>
      <c r="F7" s="29"/>
      <c r="G7" s="29"/>
      <c r="H7" s="29"/>
      <c r="I7" s="29"/>
      <c r="J7" s="29"/>
      <c r="K7" s="29"/>
      <c r="L7" s="29"/>
    </row>
    <row r="8" spans="1:15" ht="15" customHeight="1" x14ac:dyDescent="0.25">
      <c r="A8" s="38" t="s">
        <v>3</v>
      </c>
      <c r="B8" s="38" t="s">
        <v>4</v>
      </c>
      <c r="C8" s="39" t="s">
        <v>5</v>
      </c>
      <c r="D8" s="38" t="s">
        <v>6</v>
      </c>
      <c r="E8" s="41" t="s">
        <v>7</v>
      </c>
      <c r="F8" s="42"/>
      <c r="G8" s="43"/>
      <c r="H8" s="36" t="s">
        <v>8</v>
      </c>
      <c r="I8" s="36" t="s">
        <v>9</v>
      </c>
      <c r="J8" s="36" t="s">
        <v>10</v>
      </c>
      <c r="K8" s="36" t="s">
        <v>11</v>
      </c>
    </row>
    <row r="9" spans="1:15" ht="15" customHeight="1" x14ac:dyDescent="0.25">
      <c r="A9" s="38"/>
      <c r="B9" s="38"/>
      <c r="C9" s="40"/>
      <c r="D9" s="38"/>
      <c r="E9" s="44"/>
      <c r="F9" s="45"/>
      <c r="G9" s="46"/>
      <c r="H9" s="36"/>
      <c r="I9" s="36"/>
      <c r="J9" s="36"/>
      <c r="K9" s="36"/>
    </row>
    <row r="10" spans="1:15" x14ac:dyDescent="0.25">
      <c r="A10" s="38"/>
      <c r="B10" s="38"/>
      <c r="C10" s="40"/>
      <c r="D10" s="38"/>
      <c r="E10" s="36" t="s">
        <v>12</v>
      </c>
      <c r="F10" s="36" t="s">
        <v>13</v>
      </c>
      <c r="G10" s="36" t="s">
        <v>14</v>
      </c>
      <c r="H10" s="36"/>
      <c r="I10" s="36"/>
      <c r="J10" s="36"/>
      <c r="K10" s="36"/>
    </row>
    <row r="11" spans="1:15" x14ac:dyDescent="0.25">
      <c r="A11" s="38"/>
      <c r="B11" s="39"/>
      <c r="C11" s="40"/>
      <c r="D11" s="39"/>
      <c r="E11" s="37"/>
      <c r="F11" s="37"/>
      <c r="G11" s="37"/>
      <c r="H11" s="36"/>
      <c r="I11" s="36"/>
      <c r="J11" s="36"/>
      <c r="K11" s="36"/>
      <c r="M11" s="7"/>
    </row>
    <row r="12" spans="1:15" ht="15.75" x14ac:dyDescent="0.25">
      <c r="A12" s="8">
        <v>1</v>
      </c>
      <c r="B12" s="22" t="s">
        <v>17</v>
      </c>
      <c r="C12" s="9" t="s">
        <v>16</v>
      </c>
      <c r="D12" s="10">
        <v>16</v>
      </c>
      <c r="E12" s="11">
        <v>1963</v>
      </c>
      <c r="F12" s="12">
        <v>1622</v>
      </c>
      <c r="G12" s="12">
        <v>1411</v>
      </c>
      <c r="H12" s="13">
        <f>G12</f>
        <v>1411</v>
      </c>
      <c r="I12" s="6">
        <f t="shared" ref="I12:I17" si="0">ROUND(STDEV(E12:G12),2)</f>
        <v>278.54000000000002</v>
      </c>
      <c r="J12" s="6">
        <f t="shared" ref="J12:J17" si="1">H12*D12</f>
        <v>22576</v>
      </c>
      <c r="K12" s="6">
        <f t="shared" ref="K12:K17" si="2">I12/H12*100</f>
        <v>19.740609496810773</v>
      </c>
      <c r="N12" s="14"/>
      <c r="O12" s="14"/>
    </row>
    <row r="13" spans="1:15" ht="31.5" x14ac:dyDescent="0.25">
      <c r="A13" s="8">
        <v>2</v>
      </c>
      <c r="B13" s="22" t="s">
        <v>18</v>
      </c>
      <c r="C13" s="9" t="s">
        <v>16</v>
      </c>
      <c r="D13" s="10">
        <v>16</v>
      </c>
      <c r="E13" s="11">
        <v>355</v>
      </c>
      <c r="F13" s="12">
        <v>340</v>
      </c>
      <c r="G13" s="12">
        <v>296</v>
      </c>
      <c r="H13" s="13">
        <f t="shared" ref="H13:H17" si="3">G13</f>
        <v>296</v>
      </c>
      <c r="I13" s="6">
        <f t="shared" si="0"/>
        <v>30.66</v>
      </c>
      <c r="J13" s="6">
        <f t="shared" si="1"/>
        <v>4736</v>
      </c>
      <c r="K13" s="6">
        <f t="shared" si="2"/>
        <v>10.358108108108107</v>
      </c>
      <c r="N13" s="14"/>
      <c r="O13" s="14"/>
    </row>
    <row r="14" spans="1:15" ht="15.75" x14ac:dyDescent="0.25">
      <c r="A14" s="8">
        <v>3</v>
      </c>
      <c r="B14" s="22" t="s">
        <v>19</v>
      </c>
      <c r="C14" s="9" t="s">
        <v>16</v>
      </c>
      <c r="D14" s="10">
        <v>2</v>
      </c>
      <c r="E14" s="11">
        <v>781</v>
      </c>
      <c r="F14" s="12">
        <v>748</v>
      </c>
      <c r="G14" s="12">
        <v>651</v>
      </c>
      <c r="H14" s="13">
        <f t="shared" si="3"/>
        <v>651</v>
      </c>
      <c r="I14" s="6">
        <f t="shared" si="0"/>
        <v>67.569999999999993</v>
      </c>
      <c r="J14" s="6">
        <f t="shared" si="1"/>
        <v>1302</v>
      </c>
      <c r="K14" s="6">
        <f t="shared" si="2"/>
        <v>10.379416282642088</v>
      </c>
      <c r="N14" s="14"/>
      <c r="O14" s="14"/>
    </row>
    <row r="15" spans="1:15" ht="31.5" x14ac:dyDescent="0.25">
      <c r="A15" s="8">
        <v>4</v>
      </c>
      <c r="B15" s="22" t="s">
        <v>20</v>
      </c>
      <c r="C15" s="9" t="s">
        <v>16</v>
      </c>
      <c r="D15" s="10">
        <v>1</v>
      </c>
      <c r="E15" s="11">
        <v>9511</v>
      </c>
      <c r="F15" s="12">
        <v>9114</v>
      </c>
      <c r="G15" s="12">
        <v>7926</v>
      </c>
      <c r="H15" s="13">
        <f t="shared" si="3"/>
        <v>7926</v>
      </c>
      <c r="I15" s="6">
        <f t="shared" si="0"/>
        <v>824.74</v>
      </c>
      <c r="J15" s="6">
        <f t="shared" si="1"/>
        <v>7926</v>
      </c>
      <c r="K15" s="6">
        <f t="shared" si="2"/>
        <v>10.405500883169317</v>
      </c>
      <c r="N15" s="14"/>
      <c r="O15" s="14"/>
    </row>
    <row r="16" spans="1:15" ht="31.5" x14ac:dyDescent="0.25">
      <c r="A16" s="8">
        <v>5</v>
      </c>
      <c r="B16" s="22" t="s">
        <v>21</v>
      </c>
      <c r="C16" s="9" t="s">
        <v>16</v>
      </c>
      <c r="D16" s="10">
        <v>20</v>
      </c>
      <c r="E16" s="11">
        <v>36</v>
      </c>
      <c r="F16" s="12">
        <v>34</v>
      </c>
      <c r="G16" s="12">
        <v>30</v>
      </c>
      <c r="H16" s="13">
        <f t="shared" si="3"/>
        <v>30</v>
      </c>
      <c r="I16" s="6">
        <f t="shared" si="0"/>
        <v>3.06</v>
      </c>
      <c r="J16" s="6">
        <f t="shared" si="1"/>
        <v>600</v>
      </c>
      <c r="K16" s="6">
        <f t="shared" si="2"/>
        <v>10.200000000000001</v>
      </c>
      <c r="N16" s="14"/>
      <c r="O16" s="14"/>
    </row>
    <row r="17" spans="1:15" ht="31.5" x14ac:dyDescent="0.25">
      <c r="A17" s="8">
        <v>6</v>
      </c>
      <c r="B17" s="24" t="s">
        <v>22</v>
      </c>
      <c r="C17" s="25" t="s">
        <v>16</v>
      </c>
      <c r="D17" s="26">
        <v>60</v>
      </c>
      <c r="E17" s="27">
        <v>36</v>
      </c>
      <c r="F17" s="28">
        <v>34</v>
      </c>
      <c r="G17" s="28">
        <v>30</v>
      </c>
      <c r="H17" s="13">
        <f t="shared" si="3"/>
        <v>30</v>
      </c>
      <c r="I17" s="6">
        <f t="shared" si="0"/>
        <v>3.06</v>
      </c>
      <c r="J17" s="6">
        <f t="shared" si="1"/>
        <v>1800</v>
      </c>
      <c r="K17" s="6">
        <f t="shared" si="2"/>
        <v>10.200000000000001</v>
      </c>
      <c r="N17" s="14"/>
      <c r="O17" s="14"/>
    </row>
    <row r="18" spans="1:15" s="15" customFormat="1" ht="15" customHeight="1" x14ac:dyDescent="0.25">
      <c r="A18" s="33" t="s">
        <v>15</v>
      </c>
      <c r="B18" s="34"/>
      <c r="C18" s="34"/>
      <c r="D18" s="34"/>
      <c r="E18" s="34"/>
      <c r="F18" s="34"/>
      <c r="G18" s="34"/>
      <c r="H18" s="34"/>
      <c r="I18" s="35"/>
      <c r="J18" s="16">
        <f>SUM(J12:J17)</f>
        <v>38940</v>
      </c>
      <c r="K18" s="11"/>
    </row>
    <row r="19" spans="1:15" s="15" customFormat="1" x14ac:dyDescent="0.25">
      <c r="A19" s="17"/>
      <c r="B19" s="17"/>
      <c r="C19" s="18"/>
      <c r="D19" s="17"/>
      <c r="E19" s="19"/>
      <c r="F19" s="19"/>
      <c r="G19" s="19"/>
      <c r="H19" s="19"/>
      <c r="I19" s="19"/>
      <c r="J19" s="19"/>
      <c r="K19" s="20"/>
    </row>
    <row r="21" spans="1:15" ht="15.75" x14ac:dyDescent="0.25">
      <c r="A21" s="23"/>
      <c r="B21" s="23"/>
      <c r="C21" s="23"/>
      <c r="D21" s="23"/>
      <c r="E21" s="23"/>
      <c r="F21" s="23"/>
    </row>
    <row r="24" spans="1:15" x14ac:dyDescent="0.25">
      <c r="J24" s="7"/>
    </row>
  </sheetData>
  <mergeCells count="19">
    <mergeCell ref="A18:I18"/>
    <mergeCell ref="I8:I11"/>
    <mergeCell ref="J8:J11"/>
    <mergeCell ref="K8:K11"/>
    <mergeCell ref="E10:E11"/>
    <mergeCell ref="F10:F11"/>
    <mergeCell ref="G10:G11"/>
    <mergeCell ref="H8:H11"/>
    <mergeCell ref="A8:A11"/>
    <mergeCell ref="B8:B11"/>
    <mergeCell ref="C8:C11"/>
    <mergeCell ref="D8:D11"/>
    <mergeCell ref="E8:G9"/>
    <mergeCell ref="B7:L7"/>
    <mergeCell ref="A1:K1"/>
    <mergeCell ref="A2:F2"/>
    <mergeCell ref="A3:K3"/>
    <mergeCell ref="A4:B4"/>
    <mergeCell ref="B6:L6"/>
  </mergeCells>
  <conditionalFormatting sqref="K12:K17">
    <cfRule type="containsText" dxfId="1" priority="1" operator="containsText" text="НЕОДНОРОДНЫЕ">
      <formula>NOT(ISERROR(SEARCH("НЕОДНОРОДНЫЕ",K12)))</formula>
    </cfRule>
    <cfRule type="cellIs" dxfId="0" priority="2" operator="greaterThan">
      <formula>30</formula>
    </cfRule>
  </conditionalFormatting>
  <pageMargins left="0.17" right="0.17" top="0.74803149606299213" bottom="0.4" header="0.31496062992125984" footer="0.27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АХР</dc:creator>
  <cp:lastModifiedBy>Sveta</cp:lastModifiedBy>
  <cp:lastPrinted>2026-04-08T05:32:44Z</cp:lastPrinted>
  <dcterms:created xsi:type="dcterms:W3CDTF">2015-06-05T18:19:34Z</dcterms:created>
  <dcterms:modified xsi:type="dcterms:W3CDTF">2026-04-13T07:55:01Z</dcterms:modified>
</cp:coreProperties>
</file>