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8A023E03-2C91-49FE-8B8C-3855F93C5491}" xr6:coauthVersionLast="47" xr6:coauthVersionMax="47" xr10:uidLastSave="{00000000-0000-0000-0000-000000000000}"/>
  <bookViews>
    <workbookView xWindow="-108" yWindow="-108" windowWidth="23256" windowHeight="12456" xr2:uid="{2229782E-60ED-42A5-B876-C7220886BAA7}"/>
  </bookViews>
  <sheets>
    <sheet name="НМЦК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1" l="1"/>
  <c r="F27" i="1"/>
  <c r="E27" i="1"/>
  <c r="L25" i="1"/>
  <c r="H25" i="1"/>
  <c r="J25" i="1" s="1"/>
  <c r="K25" i="1" s="1"/>
  <c r="L24" i="1"/>
  <c r="H24" i="1"/>
  <c r="J24" i="1" s="1"/>
  <c r="K24" i="1" s="1"/>
  <c r="L23" i="1"/>
  <c r="H23" i="1"/>
  <c r="J23" i="1" s="1"/>
  <c r="K23" i="1" s="1"/>
  <c r="L22" i="1"/>
  <c r="H22" i="1"/>
  <c r="J22" i="1" s="1"/>
  <c r="K22" i="1" s="1"/>
  <c r="L21" i="1"/>
  <c r="H21" i="1"/>
  <c r="J21" i="1" s="1"/>
  <c r="K21" i="1" s="1"/>
  <c r="L20" i="1"/>
  <c r="H20" i="1"/>
  <c r="J20" i="1" s="1"/>
  <c r="K20" i="1" s="1"/>
  <c r="L19" i="1"/>
  <c r="H19" i="1"/>
  <c r="J19" i="1" s="1"/>
  <c r="K19" i="1" s="1"/>
  <c r="L18" i="1"/>
  <c r="H18" i="1"/>
  <c r="J18" i="1" s="1"/>
  <c r="K18" i="1" s="1"/>
  <c r="L17" i="1"/>
  <c r="H17" i="1"/>
  <c r="J17" i="1" s="1"/>
  <c r="K17" i="1" s="1"/>
  <c r="L16" i="1"/>
  <c r="J16" i="1"/>
  <c r="K16" i="1" s="1"/>
  <c r="H16" i="1"/>
  <c r="L15" i="1"/>
  <c r="H15" i="1"/>
  <c r="J15" i="1" s="1"/>
  <c r="K15" i="1" s="1"/>
  <c r="L14" i="1"/>
  <c r="H14" i="1"/>
  <c r="J14" i="1" s="1"/>
  <c r="K14" i="1" s="1"/>
  <c r="L13" i="1"/>
  <c r="H13" i="1"/>
  <c r="J13" i="1" s="1"/>
  <c r="K13" i="1" s="1"/>
  <c r="L12" i="1"/>
  <c r="H12" i="1"/>
  <c r="J12" i="1" s="1"/>
  <c r="K12" i="1" s="1"/>
  <c r="L11" i="1"/>
  <c r="H11" i="1"/>
  <c r="J11" i="1" s="1"/>
  <c r="K11" i="1" s="1"/>
  <c r="L10" i="1"/>
  <c r="H10" i="1"/>
  <c r="J10" i="1" s="1"/>
  <c r="K10" i="1" s="1"/>
  <c r="L9" i="1"/>
  <c r="H9" i="1"/>
  <c r="J9" i="1" s="1"/>
  <c r="K9" i="1" s="1"/>
  <c r="L8" i="1"/>
  <c r="H8" i="1"/>
  <c r="J8" i="1" s="1"/>
  <c r="K8" i="1" s="1"/>
  <c r="L7" i="1"/>
  <c r="H7" i="1"/>
  <c r="J7" i="1" s="1"/>
  <c r="K7" i="1" s="1"/>
  <c r="A2" i="1"/>
  <c r="L26" i="1" l="1"/>
</calcChain>
</file>

<file path=xl/sharedStrings.xml><?xml version="1.0" encoding="utf-8"?>
<sst xmlns="http://schemas.openxmlformats.org/spreadsheetml/2006/main" count="54" uniqueCount="36">
  <si>
    <t xml:space="preserve">Расчет (начальной) минимальной цены контракта </t>
  </si>
  <si>
    <t xml:space="preserve">Заказчиком были направлены запросы 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</si>
  <si>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</si>
  <si>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</si>
  <si>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</si>
  <si>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</si>
  <si>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</si>
  <si>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</si>
  <si>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</si>
  <si>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 xml:space="preserve">Средняя цена, руб
</t>
  </si>
  <si>
    <t>Количество значений (п.6,п.7,п.8)</t>
  </si>
  <si>
    <t>Среднее квадратичное отклонение</t>
  </si>
  <si>
    <t>Коэффициент вариации</t>
  </si>
  <si>
    <r>
      <t>Минимальная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</si>
  <si>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Краска интерьерная Текс Профи база А белая 9 л</t>
  </si>
  <si>
    <t>шт</t>
  </si>
  <si>
    <t>Краска интерьерная Текс Профи база А белая 9 л (отколерованная RAL 1013)</t>
  </si>
  <si>
    <t>Колер паста Текс Универсал желтая №3 0,1 л</t>
  </si>
  <si>
    <t>Колер паста Текс Универсал синяя №6 0,1 л</t>
  </si>
  <si>
    <t>Колер паста Текс Универсал зеленая №14 0,1 л</t>
  </si>
  <si>
    <t>Колер паста Текс Универсал изумрудная №05 0,1 л</t>
  </si>
  <si>
    <t>Колер паста Текс Универсал охра №9 0,1 л</t>
  </si>
  <si>
    <t>Валик микрофибра 100 мм d42 мм ворс 9 мм для водной основы с ручкой удлиненный Hesler Gamburg</t>
  </si>
  <si>
    <t>Валик микрофибра 250 мм d42 мм ворс 9 мм для водной основы с ручкой Hesler Gamburg</t>
  </si>
  <si>
    <t>Ванночка для краски Color Expert 360х320 мм к валикам до 260 мм</t>
  </si>
  <si>
    <t>Лента малярная Unibob белая 72 мм 50 м (76077)</t>
  </si>
  <si>
    <t>Пленка защитная Unibob 100 мкм 2х5 м (10 кв.м)</t>
  </si>
  <si>
    <t>Миксер-насадка (венчик) для красок и клеев Hesler 80x400 мм хвостовик шестигранный</t>
  </si>
  <si>
    <t>Поликарбонат сотовый Woggel 6 мм 2,1х6 м серая бронза</t>
  </si>
  <si>
    <t>Саморезы кровельные с буром и шайбой 38х5,5 мм металл-металл оцинкованные (50 шт.)</t>
  </si>
  <si>
    <t>Адаптер для болтов и саморезов КМ 8 мм L45 мм магнитный шестигранная головка (5 шт.)</t>
  </si>
  <si>
    <t>Шпатлевка финишная Knauf Ротбанд паста Профи 5 кг</t>
  </si>
  <si>
    <t>Шпатель малярный 40 мм с пластиковой ручкой</t>
  </si>
  <si>
    <t>Шпатель малярный Wenzo 150 мм с эргономичной ручкой</t>
  </si>
  <si>
    <t>итого: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</si>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</sst>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/>
    <xf numFmtId="2" fontId="5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/>
    <xf numFmtId="2" fontId="10" fillId="0" borderId="2" xfId="0" applyNumberFormat="1" applyFont="1" applyBorder="1"/>
    <xf numFmtId="4" fontId="11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34baf58044e8cfc/&#1056;&#1072;&#1073;&#1086;&#1095;&#1080;&#1081;%20&#1089;&#1090;&#1086;&#1083;/&#1056;&#1072;&#1073;&#1086;&#1090;&#1072;/75%20&#1096;&#1082;&#1086;&#1083;&#1072;/2026%20&#1075;&#1086;&#1076;/&#1055;&#1091;&#1073;&#1083;&#1080;&#1095;&#1082;&#1072;/&#1057;&#1090;&#1088;&#1086;&#1080;&#1090;&#1077;&#1083;&#1100;&#1085;&#1099;&#1077;%20&#1090;&#1086;&#1074;&#1072;&#1088;&#1099;/&#1055;&#1040;&#1050;&#1045;&#1058;_&#1089;&#1090;&#1088;&#1086;&#1081;%20&#1084;&#1072;&#1090;&#1077;&#1088;&#1080;&#1072;&#1083;&#1099;.xlsx" TargetMode="External"/><Relationship Id="rId1" Type="http://schemas.openxmlformats.org/officeDocument/2006/relationships/externalLinkPath" Target="https://d.docs.live.net/134baf58044e8cfc/&#1056;&#1072;&#1073;&#1086;&#1095;&#1080;&#1081;%20&#1089;&#1090;&#1086;&#1083;/&#1056;&#1072;&#1073;&#1086;&#1090;&#1072;/75%20&#1096;&#1082;&#1086;&#1083;&#1072;/2026%20&#1075;&#1086;&#1076;/&#1055;&#1091;&#1073;&#1083;&#1080;&#1095;&#1082;&#1072;/&#1057;&#1090;&#1088;&#1086;&#1080;&#1090;&#1077;&#1083;&#1100;&#1085;&#1099;&#1077;%20&#1090;&#1086;&#1074;&#1072;&#1088;&#1099;/&#1055;&#1040;&#1050;&#1045;&#1058;_&#1089;&#1090;&#1088;&#1086;&#1081;%20&#1084;&#1072;&#1090;&#1077;&#1088;&#1080;&#1072;&#1083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исьмо"/>
      <sheetName val="Приказ"/>
      <sheetName val="Запрос"/>
      <sheetName val="Запросы (кому)"/>
      <sheetName val="НМЦК"/>
    </sheetNames>
    <sheetDataSet>
      <sheetData sheetId="0"/>
      <sheetData sheetId="1">
        <row r="22">
          <cell r="A22" t="str">
            <v>на поставку строительных товароы для нужд ГБОУ СОШ №75 с углубленным изучением немецкого языка Петроградского района СПб в 2026 году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18D17-06BC-43E6-8586-AB2FE6725B41}">
  <dimension ref="A1:M1011"/>
  <sheetViews>
    <sheetView tabSelected="1" view="pageBreakPreview" topLeftCell="A22" zoomScale="90" zoomScaleNormal="100" zoomScaleSheetLayoutView="90" workbookViewId="0">
      <selection activeCell="O5" sqref="O5"/>
    </sheetView>
  </sheetViews>
  <sheetFormatPr defaultColWidth="14.44140625" defaultRowHeight="15" customHeight="1" x14ac:dyDescent="0.3"/>
  <cols>
    <col min="1" max="1" width="8.6640625" customWidth="1"/>
    <col min="2" max="2" width="33.6640625" customWidth="1"/>
    <col min="3" max="4" width="8.6640625" customWidth="1"/>
    <col min="5" max="5" width="12.5546875" customWidth="1"/>
    <col min="6" max="6" width="11.33203125" customWidth="1"/>
    <col min="7" max="7" width="11.5546875" customWidth="1"/>
    <col min="8" max="8" width="11.88671875" customWidth="1"/>
    <col min="9" max="9" width="8.6640625" customWidth="1"/>
    <col min="10" max="10" width="7" customWidth="1"/>
    <col min="11" max="11" width="8.6640625" customWidth="1"/>
    <col min="12" max="12" width="12.44140625" customWidth="1"/>
    <col min="13" max="26" width="8.6640625" customWidth="1"/>
  </cols>
  <sheetData>
    <row r="1" spans="1:13" ht="1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32.4" customHeight="1" x14ac:dyDescent="0.3">
      <c r="A2" s="3" t="str">
        <f>[1]Приказ!A22</f>
        <v>на поставку строительных товароы для нужд ГБОУ СОШ №75 с углубленным изучением немецкого языка Петроградского района СПб в 2026 году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13" ht="20.25" customHeight="1" x14ac:dyDescent="0.3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3" ht="84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ht="83.4" customHeight="1" x14ac:dyDescent="0.3">
      <c r="A5" s="25" t="s">
        <v>2</v>
      </c>
      <c r="B5" s="26" t="s">
        <v>3</v>
      </c>
      <c r="C5" s="25" t="s">
        <v>4</v>
      </c>
      <c r="D5" s="25" t="s">
        <v>5</v>
      </c>
      <c r="E5" s="9" t="s">
        <v>6</v>
      </c>
      <c r="F5" s="9" t="s">
        <v>7</v>
      </c>
      <c r="G5" s="9" t="s">
        <v>8</v>
      </c>
      <c r="H5" s="10" t="s">
        <v>9</v>
      </c>
      <c r="I5" s="25" t="s">
        <v>10</v>
      </c>
      <c r="J5" s="25" t="s">
        <v>11</v>
      </c>
      <c r="K5" s="25" t="s">
        <v>12</v>
      </c>
      <c r="L5" s="25" t="s">
        <v>13</v>
      </c>
    </row>
    <row r="6" spans="1:13" ht="14.4" x14ac:dyDescent="0.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2">
        <v>6</v>
      </c>
      <c r="G6" s="12">
        <v>7</v>
      </c>
      <c r="H6" s="13">
        <v>8</v>
      </c>
      <c r="I6" s="12">
        <v>9</v>
      </c>
      <c r="J6" s="12">
        <v>10</v>
      </c>
      <c r="K6" s="12">
        <v>11</v>
      </c>
      <c r="L6" s="12">
        <v>12</v>
      </c>
    </row>
    <row r="7" spans="1:13" ht="43.8" customHeight="1" x14ac:dyDescent="0.3">
      <c r="A7" s="11">
        <v>1</v>
      </c>
      <c r="B7" s="14" t="s">
        <v>14</v>
      </c>
      <c r="C7" s="13" t="s">
        <v>15</v>
      </c>
      <c r="D7" s="15">
        <v>10</v>
      </c>
      <c r="E7" s="16">
        <v>3350</v>
      </c>
      <c r="F7" s="16">
        <v>3505</v>
      </c>
      <c r="G7" s="16">
        <v>3599</v>
      </c>
      <c r="H7" s="16">
        <f>(E7+F7+G7)/3</f>
        <v>3484.6666666666665</v>
      </c>
      <c r="I7" s="13">
        <v>3</v>
      </c>
      <c r="J7" s="16">
        <f t="shared" ref="J7:J25" si="0">((((E7-H7)^2)+((F7-H7)^2)+((G7-H7)^2))/(I7-1))^(1/2)</f>
        <v>125.73914797442096</v>
      </c>
      <c r="K7" s="16">
        <f t="shared" ref="K7:K25" si="1">(J7/H7)*100</f>
        <v>3.6083551169242676</v>
      </c>
      <c r="L7" s="16">
        <f>ROUND(D7*E7,2)</f>
        <v>33500</v>
      </c>
    </row>
    <row r="8" spans="1:13" ht="43.2" customHeight="1" x14ac:dyDescent="0.3">
      <c r="A8" s="11">
        <v>2</v>
      </c>
      <c r="B8" s="14" t="s">
        <v>16</v>
      </c>
      <c r="C8" s="13" t="s">
        <v>15</v>
      </c>
      <c r="D8" s="15">
        <v>7</v>
      </c>
      <c r="E8" s="17">
        <v>4100</v>
      </c>
      <c r="F8" s="17">
        <v>4150</v>
      </c>
      <c r="G8" s="17">
        <v>4199</v>
      </c>
      <c r="H8" s="16">
        <f t="shared" ref="H8:H25" si="2">(E8+F8+G8)/3</f>
        <v>4149.666666666667</v>
      </c>
      <c r="I8" s="13">
        <v>3</v>
      </c>
      <c r="J8" s="16">
        <f t="shared" si="0"/>
        <v>49.500841743684852</v>
      </c>
      <c r="K8" s="16">
        <f t="shared" si="1"/>
        <v>1.1928871815491568</v>
      </c>
      <c r="L8" s="16">
        <f t="shared" ref="L8:L25" si="3">ROUND(D8*E8,2)</f>
        <v>28700</v>
      </c>
    </row>
    <row r="9" spans="1:13" ht="32.4" customHeight="1" x14ac:dyDescent="0.3">
      <c r="A9" s="11">
        <v>3</v>
      </c>
      <c r="B9" s="14" t="s">
        <v>17</v>
      </c>
      <c r="C9" s="13" t="s">
        <v>15</v>
      </c>
      <c r="D9" s="15">
        <v>3</v>
      </c>
      <c r="E9" s="17">
        <v>105</v>
      </c>
      <c r="F9" s="17">
        <v>125</v>
      </c>
      <c r="G9" s="17">
        <v>150</v>
      </c>
      <c r="H9" s="16">
        <f t="shared" si="2"/>
        <v>126.66666666666667</v>
      </c>
      <c r="I9" s="13">
        <v>3</v>
      </c>
      <c r="J9" s="16">
        <f t="shared" si="0"/>
        <v>22.54624876411447</v>
      </c>
      <c r="K9" s="16">
        <f t="shared" si="1"/>
        <v>17.799670076932475</v>
      </c>
      <c r="L9" s="16">
        <f t="shared" si="3"/>
        <v>315</v>
      </c>
    </row>
    <row r="10" spans="1:13" ht="32.4" customHeight="1" x14ac:dyDescent="0.3">
      <c r="A10" s="11">
        <v>4</v>
      </c>
      <c r="B10" s="14" t="s">
        <v>18</v>
      </c>
      <c r="C10" s="13" t="s">
        <v>15</v>
      </c>
      <c r="D10" s="15">
        <v>3</v>
      </c>
      <c r="E10" s="17">
        <v>105</v>
      </c>
      <c r="F10" s="17">
        <v>125</v>
      </c>
      <c r="G10" s="17">
        <v>150</v>
      </c>
      <c r="H10" s="16">
        <f t="shared" si="2"/>
        <v>126.66666666666667</v>
      </c>
      <c r="I10" s="13">
        <v>3</v>
      </c>
      <c r="J10" s="16">
        <f t="shared" si="0"/>
        <v>22.54624876411447</v>
      </c>
      <c r="K10" s="16">
        <f t="shared" si="1"/>
        <v>17.799670076932475</v>
      </c>
      <c r="L10" s="16">
        <f t="shared" si="3"/>
        <v>315</v>
      </c>
    </row>
    <row r="11" spans="1:13" ht="32.4" customHeight="1" x14ac:dyDescent="0.3">
      <c r="A11" s="11">
        <v>5</v>
      </c>
      <c r="B11" s="18" t="s">
        <v>19</v>
      </c>
      <c r="C11" s="13" t="s">
        <v>15</v>
      </c>
      <c r="D11" s="15">
        <v>3</v>
      </c>
      <c r="E11" s="17">
        <v>105</v>
      </c>
      <c r="F11" s="17">
        <v>125</v>
      </c>
      <c r="G11" s="17">
        <v>150</v>
      </c>
      <c r="H11" s="16">
        <f t="shared" si="2"/>
        <v>126.66666666666667</v>
      </c>
      <c r="I11" s="13">
        <v>3</v>
      </c>
      <c r="J11" s="16">
        <f t="shared" si="0"/>
        <v>22.54624876411447</v>
      </c>
      <c r="K11" s="16">
        <f t="shared" si="1"/>
        <v>17.799670076932475</v>
      </c>
      <c r="L11" s="16">
        <f t="shared" si="3"/>
        <v>315</v>
      </c>
    </row>
    <row r="12" spans="1:13" ht="32.4" customHeight="1" x14ac:dyDescent="0.3">
      <c r="A12" s="11">
        <v>6</v>
      </c>
      <c r="B12" s="18" t="s">
        <v>20</v>
      </c>
      <c r="C12" s="13" t="s">
        <v>15</v>
      </c>
      <c r="D12" s="15">
        <v>3</v>
      </c>
      <c r="E12" s="17">
        <v>105</v>
      </c>
      <c r="F12" s="17">
        <v>125</v>
      </c>
      <c r="G12" s="17">
        <v>150</v>
      </c>
      <c r="H12" s="16">
        <f t="shared" si="2"/>
        <v>126.66666666666667</v>
      </c>
      <c r="I12" s="13">
        <v>3</v>
      </c>
      <c r="J12" s="16">
        <f t="shared" si="0"/>
        <v>22.54624876411447</v>
      </c>
      <c r="K12" s="16">
        <f t="shared" si="1"/>
        <v>17.799670076932475</v>
      </c>
      <c r="L12" s="16">
        <f t="shared" si="3"/>
        <v>315</v>
      </c>
    </row>
    <row r="13" spans="1:13" ht="32.4" customHeight="1" x14ac:dyDescent="0.3">
      <c r="A13" s="11">
        <v>7</v>
      </c>
      <c r="B13" s="18" t="s">
        <v>21</v>
      </c>
      <c r="C13" s="13" t="s">
        <v>15</v>
      </c>
      <c r="D13" s="15">
        <v>3</v>
      </c>
      <c r="E13" s="17">
        <v>105</v>
      </c>
      <c r="F13" s="17">
        <v>125</v>
      </c>
      <c r="G13" s="17">
        <v>150</v>
      </c>
      <c r="H13" s="16">
        <f t="shared" si="2"/>
        <v>126.66666666666667</v>
      </c>
      <c r="I13" s="13">
        <v>3</v>
      </c>
      <c r="J13" s="16">
        <f t="shared" si="0"/>
        <v>22.54624876411447</v>
      </c>
      <c r="K13" s="16">
        <f t="shared" si="1"/>
        <v>17.799670076932475</v>
      </c>
      <c r="L13" s="16">
        <f t="shared" si="3"/>
        <v>315</v>
      </c>
    </row>
    <row r="14" spans="1:13" ht="69.599999999999994" customHeight="1" x14ac:dyDescent="0.3">
      <c r="A14" s="11">
        <v>8</v>
      </c>
      <c r="B14" s="18" t="s">
        <v>22</v>
      </c>
      <c r="C14" s="13" t="s">
        <v>15</v>
      </c>
      <c r="D14" s="15">
        <v>10</v>
      </c>
      <c r="E14" s="17">
        <v>200</v>
      </c>
      <c r="F14" s="17">
        <v>200</v>
      </c>
      <c r="G14" s="17">
        <v>205</v>
      </c>
      <c r="H14" s="16">
        <f t="shared" si="2"/>
        <v>201.66666666666666</v>
      </c>
      <c r="I14" s="13">
        <v>3</v>
      </c>
      <c r="J14" s="16">
        <f t="shared" si="0"/>
        <v>2.8867513459481291</v>
      </c>
      <c r="K14" s="16">
        <f t="shared" si="1"/>
        <v>1.4314469484040311</v>
      </c>
      <c r="L14" s="16">
        <f t="shared" si="3"/>
        <v>2000</v>
      </c>
    </row>
    <row r="15" spans="1:13" ht="48.6" customHeight="1" x14ac:dyDescent="0.3">
      <c r="A15" s="11">
        <v>9</v>
      </c>
      <c r="B15" s="18" t="s">
        <v>23</v>
      </c>
      <c r="C15" s="13" t="s">
        <v>15</v>
      </c>
      <c r="D15" s="15">
        <v>15</v>
      </c>
      <c r="E15" s="17">
        <v>400</v>
      </c>
      <c r="F15" s="17">
        <v>370</v>
      </c>
      <c r="G15" s="17">
        <v>400</v>
      </c>
      <c r="H15" s="16">
        <f t="shared" si="2"/>
        <v>390</v>
      </c>
      <c r="I15" s="13">
        <v>3</v>
      </c>
      <c r="J15" s="16">
        <f t="shared" si="0"/>
        <v>17.320508075688775</v>
      </c>
      <c r="K15" s="16">
        <f t="shared" si="1"/>
        <v>4.4411559168432753</v>
      </c>
      <c r="L15" s="16">
        <f>ROUND(D15*E15,2)</f>
        <v>6000</v>
      </c>
    </row>
    <row r="16" spans="1:13" ht="33" customHeight="1" x14ac:dyDescent="0.3">
      <c r="A16" s="11">
        <v>10</v>
      </c>
      <c r="B16" s="18" t="s">
        <v>24</v>
      </c>
      <c r="C16" s="13" t="s">
        <v>15</v>
      </c>
      <c r="D16" s="15">
        <v>5</v>
      </c>
      <c r="E16" s="17">
        <v>400</v>
      </c>
      <c r="F16" s="17">
        <v>475</v>
      </c>
      <c r="G16" s="17">
        <v>490</v>
      </c>
      <c r="H16" s="16">
        <f t="shared" si="2"/>
        <v>455</v>
      </c>
      <c r="I16" s="13">
        <v>3</v>
      </c>
      <c r="J16" s="16">
        <f t="shared" si="0"/>
        <v>48.218253804964775</v>
      </c>
      <c r="K16" s="16">
        <f t="shared" si="1"/>
        <v>10.597418418673577</v>
      </c>
      <c r="L16" s="16">
        <f>ROUND(D16*E16,2)</f>
        <v>2000</v>
      </c>
    </row>
    <row r="17" spans="1:12" ht="32.4" customHeight="1" x14ac:dyDescent="0.3">
      <c r="A17" s="11">
        <v>11</v>
      </c>
      <c r="B17" s="18" t="s">
        <v>25</v>
      </c>
      <c r="C17" s="13" t="s">
        <v>15</v>
      </c>
      <c r="D17" s="15">
        <v>30</v>
      </c>
      <c r="E17" s="17">
        <v>500</v>
      </c>
      <c r="F17" s="17">
        <v>480</v>
      </c>
      <c r="G17" s="17">
        <v>505</v>
      </c>
      <c r="H17" s="16">
        <f t="shared" si="2"/>
        <v>495</v>
      </c>
      <c r="I17" s="13">
        <v>3</v>
      </c>
      <c r="J17" s="16">
        <f t="shared" si="0"/>
        <v>13.228756555322953</v>
      </c>
      <c r="K17" s="16">
        <f t="shared" si="1"/>
        <v>2.6724760717824148</v>
      </c>
      <c r="L17" s="16">
        <f>ROUND(D17*E17,2)</f>
        <v>15000</v>
      </c>
    </row>
    <row r="18" spans="1:12" ht="32.4" customHeight="1" x14ac:dyDescent="0.3">
      <c r="A18" s="11">
        <v>12</v>
      </c>
      <c r="B18" s="18" t="s">
        <v>26</v>
      </c>
      <c r="C18" s="13" t="s">
        <v>15</v>
      </c>
      <c r="D18" s="15">
        <v>10</v>
      </c>
      <c r="E18" s="17">
        <v>500</v>
      </c>
      <c r="F18" s="17">
        <v>500</v>
      </c>
      <c r="G18" s="17">
        <v>515</v>
      </c>
      <c r="H18" s="16">
        <f t="shared" si="2"/>
        <v>505</v>
      </c>
      <c r="I18" s="13">
        <v>3</v>
      </c>
      <c r="J18" s="16">
        <f t="shared" si="0"/>
        <v>8.6602540378443873</v>
      </c>
      <c r="K18" s="16">
        <f t="shared" si="1"/>
        <v>1.7149017896721561</v>
      </c>
      <c r="L18" s="16">
        <f>ROUND(D18*E18,2)</f>
        <v>5000</v>
      </c>
    </row>
    <row r="19" spans="1:12" ht="46.8" customHeight="1" x14ac:dyDescent="0.3">
      <c r="A19" s="11">
        <v>13</v>
      </c>
      <c r="B19" s="18" t="s">
        <v>27</v>
      </c>
      <c r="C19" s="13" t="s">
        <v>15</v>
      </c>
      <c r="D19" s="15">
        <v>2</v>
      </c>
      <c r="E19" s="17">
        <v>235</v>
      </c>
      <c r="F19" s="17">
        <v>215</v>
      </c>
      <c r="G19" s="17">
        <v>250</v>
      </c>
      <c r="H19" s="16">
        <f t="shared" si="2"/>
        <v>233.33333333333334</v>
      </c>
      <c r="I19" s="13">
        <v>3</v>
      </c>
      <c r="J19" s="16">
        <f t="shared" si="0"/>
        <v>17.559422921421234</v>
      </c>
      <c r="K19" s="16">
        <f t="shared" si="1"/>
        <v>7.5254669663233855</v>
      </c>
      <c r="L19" s="16">
        <f t="shared" si="3"/>
        <v>470</v>
      </c>
    </row>
    <row r="20" spans="1:12" ht="36.6" customHeight="1" x14ac:dyDescent="0.3">
      <c r="A20" s="11">
        <v>14</v>
      </c>
      <c r="B20" s="18" t="s">
        <v>28</v>
      </c>
      <c r="C20" s="13" t="s">
        <v>15</v>
      </c>
      <c r="D20" s="15">
        <v>1</v>
      </c>
      <c r="E20" s="17">
        <v>7150</v>
      </c>
      <c r="F20" s="17">
        <v>7000</v>
      </c>
      <c r="G20" s="17">
        <v>7300</v>
      </c>
      <c r="H20" s="16">
        <f t="shared" si="2"/>
        <v>7150</v>
      </c>
      <c r="I20" s="13">
        <v>3</v>
      </c>
      <c r="J20" s="16">
        <f t="shared" si="0"/>
        <v>150</v>
      </c>
      <c r="K20" s="16">
        <f t="shared" si="1"/>
        <v>2.0979020979020979</v>
      </c>
      <c r="L20" s="16">
        <f t="shared" si="3"/>
        <v>7150</v>
      </c>
    </row>
    <row r="21" spans="1:12" ht="48.6" customHeight="1" x14ac:dyDescent="0.3">
      <c r="A21" s="11">
        <v>15</v>
      </c>
      <c r="B21" s="18" t="s">
        <v>29</v>
      </c>
      <c r="C21" s="13" t="s">
        <v>15</v>
      </c>
      <c r="D21" s="15">
        <v>1</v>
      </c>
      <c r="E21" s="17">
        <v>315</v>
      </c>
      <c r="F21" s="17">
        <v>280</v>
      </c>
      <c r="G21" s="17">
        <v>300</v>
      </c>
      <c r="H21" s="16">
        <f t="shared" si="2"/>
        <v>298.33333333333331</v>
      </c>
      <c r="I21" s="13">
        <v>3</v>
      </c>
      <c r="J21" s="16">
        <f t="shared" si="0"/>
        <v>17.559422921421231</v>
      </c>
      <c r="K21" s="16">
        <f t="shared" si="1"/>
        <v>5.8858400853925916</v>
      </c>
      <c r="L21" s="16">
        <f t="shared" si="3"/>
        <v>315</v>
      </c>
    </row>
    <row r="22" spans="1:12" ht="55.8" customHeight="1" x14ac:dyDescent="0.3">
      <c r="A22" s="11">
        <v>16</v>
      </c>
      <c r="B22" s="18" t="s">
        <v>30</v>
      </c>
      <c r="C22" s="13" t="s">
        <v>15</v>
      </c>
      <c r="D22" s="15">
        <v>2</v>
      </c>
      <c r="E22" s="17">
        <v>325</v>
      </c>
      <c r="F22" s="17">
        <v>300</v>
      </c>
      <c r="G22" s="17">
        <v>350</v>
      </c>
      <c r="H22" s="16">
        <f t="shared" si="2"/>
        <v>325</v>
      </c>
      <c r="I22" s="13">
        <v>3</v>
      </c>
      <c r="J22" s="16">
        <f t="shared" si="0"/>
        <v>25</v>
      </c>
      <c r="K22" s="16">
        <f t="shared" si="1"/>
        <v>7.6923076923076925</v>
      </c>
      <c r="L22" s="16">
        <f t="shared" si="3"/>
        <v>650</v>
      </c>
    </row>
    <row r="23" spans="1:12" ht="36" customHeight="1" x14ac:dyDescent="0.3">
      <c r="A23" s="11">
        <v>17</v>
      </c>
      <c r="B23" s="18" t="s">
        <v>31</v>
      </c>
      <c r="C23" s="13" t="s">
        <v>15</v>
      </c>
      <c r="D23" s="15">
        <v>5</v>
      </c>
      <c r="E23" s="17">
        <v>980</v>
      </c>
      <c r="F23" s="17">
        <v>980</v>
      </c>
      <c r="G23" s="17">
        <v>1005</v>
      </c>
      <c r="H23" s="16">
        <f t="shared" si="2"/>
        <v>988.33333333333337</v>
      </c>
      <c r="I23" s="13">
        <v>3</v>
      </c>
      <c r="J23" s="16">
        <f t="shared" si="0"/>
        <v>14.433756729740644</v>
      </c>
      <c r="K23" s="16">
        <f t="shared" si="1"/>
        <v>1.4604138343751072</v>
      </c>
      <c r="L23" s="16">
        <f t="shared" si="3"/>
        <v>4900</v>
      </c>
    </row>
    <row r="24" spans="1:12" ht="32.4" customHeight="1" x14ac:dyDescent="0.3">
      <c r="A24" s="11">
        <v>18</v>
      </c>
      <c r="B24" s="14" t="s">
        <v>32</v>
      </c>
      <c r="C24" s="13" t="s">
        <v>15</v>
      </c>
      <c r="D24" s="15">
        <v>3</v>
      </c>
      <c r="E24" s="17">
        <v>65</v>
      </c>
      <c r="F24" s="17">
        <v>75</v>
      </c>
      <c r="G24" s="17">
        <v>75</v>
      </c>
      <c r="H24" s="16">
        <f t="shared" si="2"/>
        <v>71.666666666666671</v>
      </c>
      <c r="I24" s="13">
        <v>3</v>
      </c>
      <c r="J24" s="16">
        <f t="shared" si="0"/>
        <v>5.7735026918962573</v>
      </c>
      <c r="K24" s="16">
        <f t="shared" si="1"/>
        <v>8.0560502677622186</v>
      </c>
      <c r="L24" s="16">
        <f t="shared" si="3"/>
        <v>195</v>
      </c>
    </row>
    <row r="25" spans="1:12" ht="38.4" customHeight="1" x14ac:dyDescent="0.3">
      <c r="A25" s="11">
        <v>19</v>
      </c>
      <c r="B25" s="14" t="s">
        <v>33</v>
      </c>
      <c r="C25" s="13" t="s">
        <v>15</v>
      </c>
      <c r="D25" s="15">
        <v>5</v>
      </c>
      <c r="E25" s="17">
        <v>230</v>
      </c>
      <c r="F25" s="17">
        <v>235</v>
      </c>
      <c r="G25" s="17">
        <v>255</v>
      </c>
      <c r="H25" s="16">
        <f t="shared" si="2"/>
        <v>240</v>
      </c>
      <c r="I25" s="13">
        <v>3</v>
      </c>
      <c r="J25" s="16">
        <f t="shared" si="0"/>
        <v>13.228756555322953</v>
      </c>
      <c r="K25" s="16">
        <f t="shared" si="1"/>
        <v>5.5119818980512303</v>
      </c>
      <c r="L25" s="16">
        <f t="shared" si="3"/>
        <v>1150</v>
      </c>
    </row>
    <row r="26" spans="1:12" ht="28.2" customHeight="1" x14ac:dyDescent="0.3">
      <c r="A26" s="16"/>
      <c r="B26" s="16"/>
      <c r="C26" s="19"/>
      <c r="D26" s="20"/>
      <c r="E26" s="16"/>
      <c r="F26" s="16"/>
      <c r="G26" s="16"/>
      <c r="H26" s="16"/>
      <c r="I26" s="20"/>
      <c r="J26" s="16" t="s">
        <v>34</v>
      </c>
      <c r="K26" s="21" t="s">
        <v>35</v>
      </c>
      <c r="L26" s="21">
        <f>SUM(L7:L25)</f>
        <v>108605</v>
      </c>
    </row>
    <row r="27" spans="1:12" ht="14.4" x14ac:dyDescent="0.3">
      <c r="A27" s="22"/>
      <c r="B27" s="22"/>
      <c r="C27" s="23"/>
      <c r="D27" s="22"/>
      <c r="E27" s="24">
        <f>SUMPRODUCT(D7:D25,E7:E25)</f>
        <v>108605</v>
      </c>
      <c r="F27" s="24">
        <f>SUMPRODUCT(D7:D25,F7:F25)</f>
        <v>109910</v>
      </c>
      <c r="G27" s="24">
        <f>SUMPRODUCT(D7:D25,G7:G25)</f>
        <v>113758</v>
      </c>
      <c r="H27" s="22"/>
      <c r="I27" s="22"/>
      <c r="J27" s="22"/>
      <c r="K27" s="22"/>
      <c r="L27" s="22"/>
    </row>
    <row r="32" spans="1:1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</sheetData>
  <mergeCells count="3">
    <mergeCell ref="A1:L1"/>
    <mergeCell ref="A2:L2"/>
    <mergeCell ref="A3:L4"/>
  </mergeCells>
  <pageMargins left="0.70866141732283472" right="0.70866141732283472" top="0.74803149606299213" bottom="0.74803149606299213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Gulya Shokirova</dc:creator>
  <cp:lastModifiedBy>Gulya Shokirova</cp:lastModifiedBy>
  <dcterms:created xsi:type="dcterms:W3CDTF">2026-05-27T19:37:21Z</dcterms:created>
  <dcterms:modified xsi:type="dcterms:W3CDTF">2026-05-27T19:38:09Z</dcterms:modified>
</cp:coreProperties>
</file>