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64011"/>
  <bookViews>
    <workbookView xWindow="0" yWindow="0" windowWidth="19440" windowHeight="11760"/>
  </bookViews>
  <sheets>
    <sheet name="Лист1" sheetId="1" r:id="rId1"/>
  </sheets>
  <calcPr calcId="162913"/>
</workbook>
</file>

<file path=xl/calcChain.xml><?xml version="1.0" encoding="utf-8"?>
<calcChain xmlns="http://schemas.openxmlformats.org/spreadsheetml/2006/main">
  <c r="H18" i="1" l="1"/>
  <c r="N18" i="1"/>
  <c r="L18" i="1"/>
  <c r="M18" i="1" s="1"/>
  <c r="L10" i="1" l="1"/>
  <c r="L16" i="1" l="1"/>
  <c r="H10" i="1"/>
  <c r="H11" i="1"/>
  <c r="H12" i="1"/>
  <c r="H13" i="1"/>
  <c r="H14" i="1"/>
  <c r="N11" i="1"/>
  <c r="L11" i="1"/>
  <c r="N12" i="1"/>
  <c r="L12" i="1"/>
  <c r="N13" i="1"/>
  <c r="L13" i="1"/>
  <c r="N14" i="1"/>
  <c r="L14" i="1"/>
  <c r="H16" i="1"/>
  <c r="N16" i="1"/>
  <c r="M10" i="1" l="1"/>
  <c r="N10" i="1"/>
  <c r="M13" i="1"/>
  <c r="M14" i="1"/>
  <c r="M11" i="1"/>
  <c r="M12" i="1"/>
  <c r="M16" i="1"/>
  <c r="L15" i="1"/>
  <c r="N15" i="1"/>
  <c r="H15" i="1"/>
  <c r="M15" i="1" l="1"/>
  <c r="L17" i="1"/>
  <c r="N17" i="1"/>
  <c r="N19" i="1" s="1"/>
  <c r="H17" i="1"/>
  <c r="M17" i="1" l="1"/>
</calcChain>
</file>

<file path=xl/sharedStrings.xml><?xml version="1.0" encoding="utf-8"?>
<sst xmlns="http://schemas.openxmlformats.org/spreadsheetml/2006/main" count="37" uniqueCount="37">
  <si>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</si>
  <si>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</si>
  <si>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</si>
  <si>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t>Заказчиком было направлены запросы о предоставлении ценовой информации</t>
    </r>
    <r>
      <rPr>
        <sz val="12"/>
        <color indexed="8"/>
        <rFont val="Times New Roman"/>
        <family val="1"/>
        <charset val="204"/>
      </rPr>
      <t xml:space="preserve"> 5-ти исполнителям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</si>
  <si>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</si>
  <si>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</si>
  <si>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</si>
  <si>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</si>
  <si>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</si>
  <si>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</si>
  <si>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</si>
  <si>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</si>
  <si>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</si>
  <si>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</si>
  <si>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</si>
  <si>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</si>
  <si>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</si>
  <si>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</si>
  <si>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</si>
  <si>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</si>
  <si>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 = кол-во ответов ИЦИ</t>
  </si>
  <si>
    <t>11=          /10</t>
  </si>
  <si>
    <t xml:space="preserve">Начальная (максимальная) цена контракта </t>
  </si>
  <si>
    <t xml:space="preserve"> тыс. руб. </t>
  </si>
  <si>
    <t>Руководитель</t>
  </si>
  <si>
    <t>14=8*9/10</t>
  </si>
  <si>
    <t>Колегова О.П.</t>
  </si>
  <si>
    <t>ГБОУ школа № 94 Выборгского района Санкт-Петербурга</t>
  </si>
  <si>
    <t>Определение КМАФАнМ</t>
  </si>
  <si>
    <t>Определение БГКП</t>
  </si>
  <si>
    <t>Определение Stapylococcus aureus</t>
  </si>
  <si>
    <t>Определение ПКФ, в т.ч. сальмонелл</t>
  </si>
  <si>
    <t>Определение бактерий рода Proteus</t>
  </si>
  <si>
    <t>Определение достаточности термической обработки</t>
  </si>
  <si>
    <t>Определение энергетической ценности (по факту)</t>
  </si>
  <si>
    <t>Отбор проб пищевых продуктов (менее 5 проб)</t>
  </si>
  <si>
    <t>Санитарно-эпидемиологическая экспертиза пищевой продукции (дошкольные образовательные и общеобразовательные учреждения)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</si>
</sst>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17" x14ac:knownFonts="1"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4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top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10" fontId="8" fillId="0" borderId="2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center" vertical="center" wrapText="1"/>
    </xf>
    <xf numFmtId="0" fontId="9" fillId="0" borderId="0" xfId="0" applyFont="1"/>
    <xf numFmtId="0" fontId="7" fillId="2" borderId="1" xfId="0" applyFont="1" applyFill="1" applyBorder="1" applyAlignment="1">
      <alignment horizontal="center" vertical="center" wrapText="1"/>
    </xf>
    <xf numFmtId="4" fontId="4" fillId="2" borderId="6" xfId="0" applyNumberFormat="1" applyFont="1" applyFill="1" applyBorder="1" applyAlignment="1">
      <alignment vertical="center" wrapText="1"/>
    </xf>
    <xf numFmtId="4" fontId="4" fillId="2" borderId="2" xfId="0" applyNumberFormat="1" applyFont="1" applyFill="1" applyBorder="1" applyAlignment="1">
      <alignment horizontal="right" vertical="center" wrapText="1"/>
    </xf>
    <xf numFmtId="0" fontId="10" fillId="0" borderId="9" xfId="0" applyFont="1" applyBorder="1"/>
    <xf numFmtId="0" fontId="1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4" fontId="3" fillId="0" borderId="2" xfId="0" applyNumberFormat="1" applyFont="1" applyBorder="1" applyAlignment="1">
      <alignment horizontal="center" vertical="center" wrapText="1"/>
    </xf>
    <xf numFmtId="4" fontId="0" fillId="0" borderId="0" xfId="0" applyNumberFormat="1"/>
    <xf numFmtId="43" fontId="0" fillId="0" borderId="0" xfId="1" applyFont="1"/>
    <xf numFmtId="4" fontId="3" fillId="0" borderId="2" xfId="0" applyNumberFormat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43" fontId="0" fillId="0" borderId="0" xfId="0" applyNumberFormat="1"/>
    <xf numFmtId="0" fontId="16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16" fillId="0" borderId="2" xfId="0" applyFont="1" applyBorder="1" applyAlignment="1">
      <alignment horizontal="left" vertical="center" wrapText="1"/>
    </xf>
    <xf numFmtId="43" fontId="16" fillId="0" borderId="2" xfId="1" applyNumberFormat="1" applyFont="1" applyBorder="1" applyAlignment="1">
      <alignment horizontal="center" vertical="center" wrapText="1"/>
    </xf>
    <xf numFmtId="43" fontId="15" fillId="0" borderId="2" xfId="1" applyNumberFormat="1" applyFont="1" applyBorder="1" applyAlignment="1">
      <alignment horizontal="center"/>
    </xf>
    <xf numFmtId="43" fontId="8" fillId="2" borderId="10" xfId="1" applyNumberFormat="1" applyFont="1" applyFill="1" applyBorder="1" applyAlignment="1">
      <alignment horizontal="center" vertical="center" wrapText="1"/>
    </xf>
    <xf numFmtId="43" fontId="8" fillId="2" borderId="3" xfId="1" applyNumberFormat="1" applyFont="1" applyFill="1" applyBorder="1" applyAlignment="1">
      <alignment horizontal="center" vertical="center" wrapText="1"/>
    </xf>
    <xf numFmtId="43" fontId="8" fillId="2" borderId="8" xfId="1" applyNumberFormat="1" applyFont="1" applyFill="1" applyBorder="1" applyAlignment="1">
      <alignment horizontal="center" vertical="center" wrapText="1"/>
    </xf>
    <xf numFmtId="43" fontId="8" fillId="2" borderId="2" xfId="1" applyNumberFormat="1" applyFont="1" applyFill="1" applyBorder="1" applyAlignment="1">
      <alignment horizontal="center" vertical="center" wrapText="1"/>
    </xf>
    <xf numFmtId="43" fontId="8" fillId="2" borderId="2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4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9" xfId="0" applyFont="1" applyBorder="1" applyAlignment="1">
      <alignment horizontal="righ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57150</xdr:colOff>
      <xdr:row>7</xdr:row>
      <xdr:rowOff>152400</xdr:rowOff>
    </xdr:from>
    <xdr:to>
      <xdr:col>7</xdr:col>
      <xdr:colOff>752475</xdr:colOff>
      <xdr:row>7</xdr:row>
      <xdr:rowOff>819150</xdr:rowOff>
    </xdr:to>
    <xdr:pic>
      <xdr:nvPicPr>
        <xdr:cNvPr id="102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5562600" y="1600200"/>
          <a:ext cx="695325" cy="6667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57150</xdr:colOff>
      <xdr:row>7</xdr:row>
      <xdr:rowOff>276225</xdr:rowOff>
    </xdr:from>
    <xdr:to>
      <xdr:col>13</xdr:col>
      <xdr:colOff>1000125</xdr:colOff>
      <xdr:row>7</xdr:row>
      <xdr:rowOff>828675</xdr:rowOff>
    </xdr:to>
    <xdr:pic>
      <xdr:nvPicPr>
        <xdr:cNvPr id="102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/>
        <a:stretch>
          <a:fillRect/>
        </a:stretch>
      </xdr:blipFill>
      <xdr:spPr bwMode="auto">
        <a:xfrm>
          <a:off x="10391775" y="1724025"/>
          <a:ext cx="942975" cy="5524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28575</xdr:colOff>
      <xdr:row>7</xdr:row>
      <xdr:rowOff>438150</xdr:rowOff>
    </xdr:from>
    <xdr:to>
      <xdr:col>11</xdr:col>
      <xdr:colOff>771525</xdr:colOff>
      <xdr:row>7</xdr:row>
      <xdr:rowOff>828675</xdr:rowOff>
    </xdr:to>
    <xdr:pic>
      <xdr:nvPicPr>
        <xdr:cNvPr id="102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8420100" y="1885950"/>
          <a:ext cx="742950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66675</xdr:colOff>
      <xdr:row>7</xdr:row>
      <xdr:rowOff>609600</xdr:rowOff>
    </xdr:from>
    <xdr:to>
      <xdr:col>12</xdr:col>
      <xdr:colOff>1009650</xdr:colOff>
      <xdr:row>7</xdr:row>
      <xdr:rowOff>923925</xdr:rowOff>
    </xdr:to>
    <xdr:pic>
      <xdr:nvPicPr>
        <xdr:cNvPr id="102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296400" y="2057400"/>
          <a:ext cx="942975" cy="314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10</xdr:col>
      <xdr:colOff>228600</xdr:colOff>
      <xdr:row>8</xdr:row>
      <xdr:rowOff>104775</xdr:rowOff>
    </xdr:from>
    <xdr:to>
      <xdr:col>10</xdr:col>
      <xdr:colOff>542925</xdr:colOff>
      <xdr:row>9</xdr:row>
      <xdr:rowOff>0</xdr:rowOff>
    </xdr:to>
    <xdr:pic>
      <xdr:nvPicPr>
        <xdr:cNvPr id="102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68182" t="17999" b="24001"/>
        <a:stretch>
          <a:fillRect/>
        </a:stretch>
      </xdr:blipFill>
      <xdr:spPr bwMode="auto">
        <a:xfrm>
          <a:off x="7791450" y="2524125"/>
          <a:ext cx="314325" cy="4572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13</xdr:col>
      <xdr:colOff>38100</xdr:colOff>
      <xdr:row>6</xdr:row>
      <xdr:rowOff>28575</xdr:rowOff>
    </xdr:from>
    <xdr:to>
      <xdr:col>13</xdr:col>
      <xdr:colOff>514350</xdr:colOff>
      <xdr:row>6</xdr:row>
      <xdr:rowOff>266700</xdr:rowOff>
    </xdr:to>
    <xdr:pic>
      <xdr:nvPicPr>
        <xdr:cNvPr id="103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6836" b="28496"/>
        <a:stretch>
          <a:fillRect/>
        </a:stretch>
      </xdr:blipFill>
      <xdr:spPr bwMode="auto">
        <a:xfrm>
          <a:off x="10372725" y="1190625"/>
          <a:ext cx="476250" cy="238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12</xdr:col>
      <xdr:colOff>142875</xdr:colOff>
      <xdr:row>18</xdr:row>
      <xdr:rowOff>38100</xdr:rowOff>
    </xdr:from>
    <xdr:to>
      <xdr:col>12</xdr:col>
      <xdr:colOff>962025</xdr:colOff>
      <xdr:row>18</xdr:row>
      <xdr:rowOff>304800</xdr:rowOff>
    </xdr:to>
    <xdr:pic>
      <xdr:nvPicPr>
        <xdr:cNvPr id="1031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t="13635" r="53398" b="32678"/>
        <a:stretch>
          <a:fillRect/>
        </a:stretch>
      </xdr:blipFill>
      <xdr:spPr bwMode="auto">
        <a:xfrm>
          <a:off x="9372600" y="21431250"/>
          <a:ext cx="819150" cy="266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topLeftCell="A7" workbookViewId="0">
      <selection activeCell="Q16" sqref="Q16"/>
    </sheetView>
  </sheetViews>
  <sheetFormatPr defaultRowHeight="15" x14ac:dyDescent="0.25"/>
  <cols>
    <col min="1" max="1" width="5.28515625" customWidth="1"/>
    <col min="2" max="2" width="29.7109375" customWidth="1"/>
    <col min="3" max="3" width="10.42578125" customWidth="1"/>
    <col min="4" max="4" width="10.5703125" customWidth="1"/>
    <col min="5" max="5" width="11" customWidth="1"/>
    <col min="6" max="6" width="10.140625" customWidth="1"/>
    <col min="8" max="8" width="12.5703125" customWidth="1"/>
    <col min="10" max="10" width="12" bestFit="1" customWidth="1"/>
    <col min="11" max="11" width="12.42578125" customWidth="1"/>
    <col min="12" max="12" width="12.5703125" customWidth="1"/>
    <col min="13" max="13" width="16.5703125" customWidth="1"/>
    <col min="14" max="14" width="16" customWidth="1"/>
    <col min="16" max="16" width="12" bestFit="1" customWidth="1"/>
  </cols>
  <sheetData>
    <row r="1" spans="1:16" ht="16.5" x14ac:dyDescent="0.25">
      <c r="B1" s="20" t="s">
        <v>27</v>
      </c>
      <c r="L1" s="42" t="s">
        <v>0</v>
      </c>
      <c r="M1" s="42"/>
      <c r="N1" s="42"/>
    </row>
    <row r="2" spans="1:16" x14ac:dyDescent="0.25">
      <c r="A2" s="43" t="s">
        <v>1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</row>
    <row r="3" spans="1:16" ht="55.5" customHeight="1" x14ac:dyDescent="0.25">
      <c r="A3" s="44" t="s">
        <v>2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</row>
    <row r="4" spans="1:16" ht="15.75" x14ac:dyDescent="0.2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</row>
    <row r="5" spans="1:16" ht="15.75" x14ac:dyDescent="0.25">
      <c r="A5" s="45" t="s">
        <v>4</v>
      </c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</row>
    <row r="6" spans="1:16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2"/>
      <c r="L6" s="1"/>
      <c r="M6" s="1"/>
      <c r="N6" s="2"/>
    </row>
    <row r="7" spans="1:16" ht="43.5" customHeight="1" x14ac:dyDescent="0.25">
      <c r="A7" s="46" t="s">
        <v>5</v>
      </c>
      <c r="B7" s="48" t="s">
        <v>6</v>
      </c>
      <c r="C7" s="50" t="s">
        <v>7</v>
      </c>
      <c r="D7" s="51"/>
      <c r="E7" s="51"/>
      <c r="F7" s="51"/>
      <c r="G7" s="51"/>
      <c r="H7" s="52"/>
      <c r="I7" s="48" t="s">
        <v>8</v>
      </c>
      <c r="J7" s="48" t="s">
        <v>9</v>
      </c>
      <c r="K7" s="54" t="s">
        <v>10</v>
      </c>
      <c r="L7" s="54"/>
      <c r="M7" s="54"/>
      <c r="N7" s="16" t="s">
        <v>23</v>
      </c>
    </row>
    <row r="8" spans="1:16" ht="76.5" x14ac:dyDescent="0.25">
      <c r="A8" s="47"/>
      <c r="B8" s="49"/>
      <c r="C8" s="3" t="s">
        <v>11</v>
      </c>
      <c r="D8" s="3" t="s">
        <v>12</v>
      </c>
      <c r="E8" s="3" t="s">
        <v>13</v>
      </c>
      <c r="F8" s="3" t="s">
        <v>14</v>
      </c>
      <c r="G8" s="3" t="s">
        <v>15</v>
      </c>
      <c r="H8" s="4"/>
      <c r="I8" s="53"/>
      <c r="J8" s="53"/>
      <c r="K8" s="5" t="s">
        <v>16</v>
      </c>
      <c r="L8" s="6" t="s">
        <v>17</v>
      </c>
      <c r="M8" s="6" t="s">
        <v>18</v>
      </c>
      <c r="N8" s="15"/>
    </row>
    <row r="9" spans="1:16" ht="40.5" x14ac:dyDescent="0.25">
      <c r="A9" s="14">
        <v>1</v>
      </c>
      <c r="B9" s="14">
        <v>2</v>
      </c>
      <c r="C9" s="7">
        <v>3</v>
      </c>
      <c r="D9" s="7">
        <v>4</v>
      </c>
      <c r="E9" s="7">
        <v>5</v>
      </c>
      <c r="F9" s="14">
        <v>6</v>
      </c>
      <c r="G9" s="14">
        <v>7</v>
      </c>
      <c r="H9" s="14" t="s">
        <v>19</v>
      </c>
      <c r="I9" s="14">
        <v>9</v>
      </c>
      <c r="J9" s="7" t="s">
        <v>20</v>
      </c>
      <c r="K9" s="8" t="s">
        <v>21</v>
      </c>
      <c r="L9" s="8">
        <v>12</v>
      </c>
      <c r="M9" s="8">
        <v>13</v>
      </c>
      <c r="N9" s="7" t="s">
        <v>25</v>
      </c>
    </row>
    <row r="10" spans="1:16" x14ac:dyDescent="0.25">
      <c r="A10" s="7">
        <v>1</v>
      </c>
      <c r="B10" s="30" t="s">
        <v>28</v>
      </c>
      <c r="C10" s="31">
        <v>447.34</v>
      </c>
      <c r="D10" s="32">
        <v>591.61</v>
      </c>
      <c r="E10" s="35">
        <v>514.44000000000005</v>
      </c>
      <c r="F10" s="14"/>
      <c r="G10" s="14"/>
      <c r="H10" s="25">
        <f>C10+D10+E10+F10+G10</f>
        <v>1553.39</v>
      </c>
      <c r="I10" s="28">
        <v>6</v>
      </c>
      <c r="J10" s="29">
        <v>3</v>
      </c>
      <c r="K10" s="9">
        <v>517.79999999999995</v>
      </c>
      <c r="L10" s="9">
        <f>STDEV(C10:G10)</f>
        <v>72.193549804212296</v>
      </c>
      <c r="M10" s="10">
        <f>L10/K10</f>
        <v>0.13942361877986154</v>
      </c>
      <c r="N10" s="55">
        <f>I10*K10</f>
        <v>3106.7999999999997</v>
      </c>
      <c r="P10" s="27"/>
    </row>
    <row r="11" spans="1:16" x14ac:dyDescent="0.25">
      <c r="A11" s="7">
        <v>2</v>
      </c>
      <c r="B11" s="30" t="s">
        <v>29</v>
      </c>
      <c r="C11" s="31">
        <v>421.91</v>
      </c>
      <c r="D11" s="33">
        <v>487.31</v>
      </c>
      <c r="E11" s="35">
        <v>443.01</v>
      </c>
      <c r="F11" s="14"/>
      <c r="G11" s="14"/>
      <c r="H11" s="25">
        <f t="shared" ref="H11:H14" si="0">C11+D11+E11+F11+G11</f>
        <v>1352.23</v>
      </c>
      <c r="I11" s="28">
        <v>6</v>
      </c>
      <c r="J11" s="29">
        <v>3</v>
      </c>
      <c r="K11" s="9">
        <v>450.74</v>
      </c>
      <c r="L11" s="9">
        <f t="shared" ref="L11:L14" si="1">STDEV(C11:G11)</f>
        <v>33.378785677932214</v>
      </c>
      <c r="M11" s="10">
        <f t="shared" ref="M11:M14" si="2">L11/K11</f>
        <v>7.4053302742006957E-2</v>
      </c>
      <c r="N11" s="55">
        <f t="shared" ref="N11:N14" si="3">I11*K11</f>
        <v>2704.44</v>
      </c>
      <c r="P11" s="27"/>
    </row>
    <row r="12" spans="1:16" x14ac:dyDescent="0.25">
      <c r="A12" s="7">
        <v>3</v>
      </c>
      <c r="B12" s="30" t="s">
        <v>30</v>
      </c>
      <c r="C12" s="31">
        <v>386.34</v>
      </c>
      <c r="D12" s="33">
        <v>488.72</v>
      </c>
      <c r="E12" s="35">
        <v>424.97</v>
      </c>
      <c r="F12" s="14"/>
      <c r="G12" s="14"/>
      <c r="H12" s="25">
        <f t="shared" si="0"/>
        <v>1300.03</v>
      </c>
      <c r="I12" s="28">
        <v>6</v>
      </c>
      <c r="J12" s="29">
        <v>3</v>
      </c>
      <c r="K12" s="9">
        <v>433.34</v>
      </c>
      <c r="L12" s="9">
        <f t="shared" si="1"/>
        <v>51.701069943796483</v>
      </c>
      <c r="M12" s="10">
        <f t="shared" si="2"/>
        <v>0.11930832589605503</v>
      </c>
      <c r="N12" s="55">
        <f t="shared" si="3"/>
        <v>2600.04</v>
      </c>
      <c r="P12" s="27"/>
    </row>
    <row r="13" spans="1:16" ht="25.5" x14ac:dyDescent="0.25">
      <c r="A13" s="7">
        <v>4</v>
      </c>
      <c r="B13" s="30" t="s">
        <v>31</v>
      </c>
      <c r="C13" s="31">
        <v>1220</v>
      </c>
      <c r="D13" s="33">
        <v>1476.2</v>
      </c>
      <c r="E13" s="35">
        <v>1342</v>
      </c>
      <c r="F13" s="14"/>
      <c r="G13" s="14"/>
      <c r="H13" s="25">
        <f t="shared" si="0"/>
        <v>4038.2</v>
      </c>
      <c r="I13" s="28">
        <v>6</v>
      </c>
      <c r="J13" s="29">
        <v>3</v>
      </c>
      <c r="K13" s="9">
        <v>1346.07</v>
      </c>
      <c r="L13" s="9">
        <f t="shared" si="1"/>
        <v>128.14840355358837</v>
      </c>
      <c r="M13" s="10">
        <f t="shared" si="2"/>
        <v>9.5201886643033695E-2</v>
      </c>
      <c r="N13" s="55">
        <f t="shared" si="3"/>
        <v>8076.42</v>
      </c>
      <c r="P13" s="27"/>
    </row>
    <row r="14" spans="1:16" ht="25.5" x14ac:dyDescent="0.25">
      <c r="A14" s="7">
        <v>5</v>
      </c>
      <c r="B14" s="30" t="s">
        <v>32</v>
      </c>
      <c r="C14" s="31">
        <v>350.75</v>
      </c>
      <c r="D14" s="33">
        <v>386.7</v>
      </c>
      <c r="E14" s="35">
        <v>368.29</v>
      </c>
      <c r="F14" s="14"/>
      <c r="G14" s="14"/>
      <c r="H14" s="25">
        <f t="shared" si="0"/>
        <v>1105.74</v>
      </c>
      <c r="I14" s="28">
        <v>4</v>
      </c>
      <c r="J14" s="29">
        <v>3</v>
      </c>
      <c r="K14" s="9">
        <v>368.58</v>
      </c>
      <c r="L14" s="9">
        <f t="shared" si="1"/>
        <v>17.976754434546852</v>
      </c>
      <c r="M14" s="10">
        <f t="shared" si="2"/>
        <v>4.8773005682746902E-2</v>
      </c>
      <c r="N14" s="55">
        <f t="shared" si="3"/>
        <v>1474.32</v>
      </c>
      <c r="P14" s="27"/>
    </row>
    <row r="15" spans="1:16" ht="25.5" x14ac:dyDescent="0.25">
      <c r="A15" s="7">
        <v>6</v>
      </c>
      <c r="B15" s="30" t="s">
        <v>33</v>
      </c>
      <c r="C15" s="31">
        <v>1067.5</v>
      </c>
      <c r="D15" s="33">
        <v>1232.96</v>
      </c>
      <c r="E15" s="35">
        <v>1174.25</v>
      </c>
      <c r="F15" s="14"/>
      <c r="G15" s="14"/>
      <c r="H15" s="22">
        <f t="shared" ref="H15" si="4">C15+D15+E15+F15+G15</f>
        <v>3474.71</v>
      </c>
      <c r="I15" s="28">
        <v>2</v>
      </c>
      <c r="J15" s="29">
        <v>3</v>
      </c>
      <c r="K15" s="9">
        <v>1158.24</v>
      </c>
      <c r="L15" s="9">
        <f t="shared" ref="L15" si="5">STDEV(C15:G15)</f>
        <v>83.884283589557683</v>
      </c>
      <c r="M15" s="10">
        <f t="shared" ref="M15" si="6">L15/K15</f>
        <v>7.2423922148740924E-2</v>
      </c>
      <c r="N15" s="55">
        <f t="shared" ref="N15" si="7">I15*K15</f>
        <v>2316.48</v>
      </c>
      <c r="P15" s="27"/>
    </row>
    <row r="16" spans="1:16" ht="25.5" x14ac:dyDescent="0.25">
      <c r="A16" s="7">
        <v>7</v>
      </c>
      <c r="B16" s="30" t="s">
        <v>34</v>
      </c>
      <c r="C16" s="31">
        <v>4571.95</v>
      </c>
      <c r="D16" s="34">
        <v>5520.63</v>
      </c>
      <c r="E16" s="36">
        <v>4800.55</v>
      </c>
      <c r="F16" s="26"/>
      <c r="G16" s="26"/>
      <c r="H16" s="25">
        <f t="shared" ref="H16" si="8">C16+D16+E16+F16+G16</f>
        <v>14893.130000000001</v>
      </c>
      <c r="I16" s="28">
        <v>2</v>
      </c>
      <c r="J16" s="29">
        <v>3</v>
      </c>
      <c r="K16" s="9">
        <v>4964.38</v>
      </c>
      <c r="L16" s="9">
        <f>STDEV(C16:G16)</f>
        <v>495.10384580745625</v>
      </c>
      <c r="M16" s="10">
        <f t="shared" ref="M16" si="9">L16/K16</f>
        <v>9.9731254619399856E-2</v>
      </c>
      <c r="N16" s="55">
        <f t="shared" ref="N16:N18" si="10">I16*K16</f>
        <v>9928.76</v>
      </c>
      <c r="P16" s="27"/>
    </row>
    <row r="17" spans="1:16" ht="25.5" x14ac:dyDescent="0.25">
      <c r="A17" s="7">
        <v>8</v>
      </c>
      <c r="B17" s="30" t="s">
        <v>35</v>
      </c>
      <c r="C17" s="31">
        <v>1718.16</v>
      </c>
      <c r="D17" s="34">
        <v>2272.27</v>
      </c>
      <c r="E17" s="36">
        <v>1975.88</v>
      </c>
      <c r="F17" s="7"/>
      <c r="G17" s="7"/>
      <c r="H17" s="19">
        <f t="shared" ref="H17:H18" si="11">C17+D17+E17+F17+G17</f>
        <v>5966.31</v>
      </c>
      <c r="I17" s="28">
        <v>2</v>
      </c>
      <c r="J17" s="29">
        <v>3</v>
      </c>
      <c r="K17" s="9">
        <v>1988.7700000000002</v>
      </c>
      <c r="L17" s="9">
        <f t="shared" ref="L17:L18" si="12">STDEV(C17:G17)</f>
        <v>277.27979930027215</v>
      </c>
      <c r="M17" s="10">
        <f t="shared" ref="M17:M18" si="13">L17/K17</f>
        <v>0.13942275843876975</v>
      </c>
      <c r="N17" s="55">
        <f t="shared" si="10"/>
        <v>3977.5400000000004</v>
      </c>
      <c r="P17" s="27"/>
    </row>
    <row r="18" spans="1:16" ht="54.75" customHeight="1" x14ac:dyDescent="0.25">
      <c r="A18" s="7">
        <v>9</v>
      </c>
      <c r="B18" s="30" t="s">
        <v>36</v>
      </c>
      <c r="C18" s="31">
        <v>8352.94</v>
      </c>
      <c r="D18" s="34">
        <v>9647.65</v>
      </c>
      <c r="E18" s="37">
        <v>8770.59</v>
      </c>
      <c r="F18" s="7"/>
      <c r="G18" s="7"/>
      <c r="H18" s="19">
        <f t="shared" si="11"/>
        <v>26771.18</v>
      </c>
      <c r="I18" s="28">
        <v>2</v>
      </c>
      <c r="J18" s="29">
        <v>3</v>
      </c>
      <c r="K18" s="9">
        <v>8923.73</v>
      </c>
      <c r="L18" s="9">
        <f t="shared" si="12"/>
        <v>660.79998867534243</v>
      </c>
      <c r="M18" s="10">
        <f t="shared" si="13"/>
        <v>7.4049751468874839E-2</v>
      </c>
      <c r="N18" s="55">
        <f t="shared" si="10"/>
        <v>17847.46</v>
      </c>
    </row>
    <row r="19" spans="1:16" ht="27" customHeight="1" x14ac:dyDescent="0.25">
      <c r="A19" s="39" t="s">
        <v>22</v>
      </c>
      <c r="B19" s="40"/>
      <c r="C19" s="40"/>
      <c r="D19" s="40"/>
      <c r="E19" s="40"/>
      <c r="F19" s="40"/>
      <c r="G19" s="40"/>
      <c r="H19" s="40"/>
      <c r="I19" s="41"/>
      <c r="J19" s="40"/>
      <c r="K19" s="40"/>
      <c r="L19" s="40"/>
      <c r="M19" s="11"/>
      <c r="N19" s="12">
        <f>SUM(N10:N18)</f>
        <v>52032.259999999995</v>
      </c>
      <c r="P19" s="27"/>
    </row>
    <row r="20" spans="1:16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2"/>
      <c r="L20" s="1"/>
      <c r="M20" s="1"/>
      <c r="N20" s="2"/>
    </row>
    <row r="21" spans="1:16" x14ac:dyDescent="0.25">
      <c r="A21" s="13"/>
      <c r="B21" s="38" t="s">
        <v>24</v>
      </c>
      <c r="C21" s="38"/>
      <c r="D21" s="38"/>
      <c r="E21" s="17"/>
      <c r="F21" s="17"/>
      <c r="G21" s="17"/>
      <c r="H21" s="18" t="s">
        <v>26</v>
      </c>
      <c r="I21" s="13"/>
      <c r="J21" s="13"/>
      <c r="K21" s="13"/>
      <c r="L21" s="13"/>
    </row>
    <row r="22" spans="1:16" x14ac:dyDescent="0.25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</row>
    <row r="23" spans="1:16" x14ac:dyDescent="0.25">
      <c r="A23" s="21"/>
    </row>
    <row r="24" spans="1:16" x14ac:dyDescent="0.25">
      <c r="A24" s="21"/>
    </row>
    <row r="33" spans="6:10" x14ac:dyDescent="0.25">
      <c r="G33" s="23"/>
      <c r="H33" s="23"/>
      <c r="J33" s="24"/>
    </row>
    <row r="34" spans="6:10" x14ac:dyDescent="0.25">
      <c r="H34" s="23"/>
      <c r="J34" s="24"/>
    </row>
    <row r="35" spans="6:10" x14ac:dyDescent="0.25">
      <c r="G35" s="23"/>
      <c r="H35" s="23"/>
      <c r="J35" s="24"/>
    </row>
    <row r="36" spans="6:10" x14ac:dyDescent="0.25">
      <c r="H36" s="23"/>
      <c r="J36" s="24"/>
    </row>
    <row r="37" spans="6:10" x14ac:dyDescent="0.25">
      <c r="H37" s="23"/>
      <c r="J37" s="24"/>
    </row>
    <row r="38" spans="6:10" x14ac:dyDescent="0.25">
      <c r="G38" s="23"/>
      <c r="H38" s="23"/>
      <c r="J38" s="24"/>
    </row>
    <row r="39" spans="6:10" x14ac:dyDescent="0.25">
      <c r="F39" s="23"/>
      <c r="G39" s="23"/>
      <c r="H39" s="23"/>
      <c r="J39" s="24"/>
    </row>
  </sheetData>
  <mergeCells count="13">
    <mergeCell ref="B21:D21"/>
    <mergeCell ref="A19:L19"/>
    <mergeCell ref="L1:N1"/>
    <mergeCell ref="A2:N2"/>
    <mergeCell ref="A3:N3"/>
    <mergeCell ref="A4:N4"/>
    <mergeCell ref="A5:N5"/>
    <mergeCell ref="A7:A8"/>
    <mergeCell ref="B7:B8"/>
    <mergeCell ref="C7:H7"/>
    <mergeCell ref="I7:I8"/>
    <mergeCell ref="J7:J8"/>
    <mergeCell ref="K7:M7"/>
  </mergeCells>
  <phoneticPr fontId="0" type="noConversion"/>
  <pageMargins left="0.7" right="0.7" top="0.75" bottom="0.75" header="0.3" footer="0.3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2019-05-31T09:33:15Z</cp:lastPrinted>
  <dcterms:created xsi:type="dcterms:W3CDTF">2015-06-05T18:19:34Z</dcterms:created>
  <dcterms:modified xsi:type="dcterms:W3CDTF">2026-05-27T09:44:51Z</dcterms:modified>
</cp:coreProperties>
</file>