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0.245.10\Administration\!!!Школьные документы\2023\Договора\Договора 2026\бумага\"/>
    </mc:Choice>
  </mc:AlternateContent>
  <bookViews>
    <workbookView xWindow="0" yWindow="0" windowWidth="28800" windowHeight="11445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H10" i="1" l="1"/>
  <c r="K10" i="1"/>
  <c r="N10" i="1" s="1"/>
  <c r="L10" i="1"/>
  <c r="M10" i="1" l="1"/>
  <c r="P11" i="1" l="1"/>
  <c r="N11" i="1"/>
</calcChain>
</file>

<file path=xl/sharedStrings.xml><?xml version="1.0" encoding="utf-8"?>
<sst xmlns="http://schemas.openxmlformats.org/spreadsheetml/2006/main" count="29" uniqueCount="29">
  <si>
    <t>Приложение 1</t>
  </si>
  <si>
    <t>Определение и обоснование НМЦК методом сопоставимых рыночных цен (анализ рынка)</t>
  </si>
  <si>
    <r>
      <t>Заказчиком было направлены запросы о предоставлении ценовой информации</t>
    </r>
    <r>
      <rPr>
        <sz val="12"/>
        <color indexed="64"/>
        <rFont val="Times New Roman"/>
        <family val="1"/>
        <charset val="204"/>
      </rPr>
      <t xml:space="preserve"> 5-ти исполнителям</t>
    </r>
    <r>
      <rPr>
        <sz val="12"/>
        <color indexed="64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</si>
  <si>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</si>
  <si>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</si>
  <si>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</si>
  <si>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</si>
  <si>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r>
      <rPr>
        <b/>
        <sz val="12"/>
        <color indexed="64"/>
        <rFont val="Times New Roman"/>
        <family val="1"/>
        <charset val="204"/>
      </rPr>
      <t>n</t>
    </r>
    <r>
      <rPr>
        <b/>
        <sz val="10"/>
        <color indexed="64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</si>
  <si>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</si>
  <si>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</si>
  <si>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</si>
  <si>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</si>
  <si>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</si>
  <si>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</si>
  <si>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</si>
  <si>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</si>
  <si>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2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</si>
  <si>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</si>
  <si>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</si>
  <si>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</si>
  <si>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14=8*9/10</t>
  </si>
  <si>
    <t>Руководитель</t>
  </si>
  <si>
    <t xml:space="preserve"> руб. </t>
  </si>
  <si>
    <t>с направлением запросов о предоставлении ценовой информации не менее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</si>
  <si>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Наименьшее ценовое предложение</t>
  </si>
  <si>
    <t>Количество к закупке</t>
  </si>
  <si>
    <t>Из реестра цен</t>
  </si>
  <si>
    <t>Бумага для офисной техники¹ тип 1</t>
  </si>
  <si>
    <t>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 (далее – Постановление) не применяются в силу:
- подпункта «г» пункта 7 Постановления, поскольку цена контракта не превышает 1 млн. рублей и при этом ни одна из использованных при определении таких цен цена единицы товара не превышает 5 тыс. рублей.
Валюта, используемая для формирования цены контракта и расчетов с поставщиками (исполнителями, подрядчиками) - Российский рубль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</si>
</sst>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64"/>
      <name val="Times New Roman"/>
      <family val="1"/>
      <charset val="204"/>
    </font>
    <font>
      <b/>
      <sz val="11"/>
      <color indexed="2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sz val="11"/>
      <color indexed="64"/>
      <name val="Times New Roman"/>
      <family val="1"/>
      <charset val="204"/>
    </font>
    <font>
      <b/>
      <sz val="10"/>
      <color indexed="64"/>
      <name val="Times New Roman"/>
      <family val="1"/>
      <charset val="204"/>
    </font>
    <font>
      <b/>
      <i/>
      <sz val="10"/>
      <color indexed="64"/>
      <name val="Times New Roman"/>
      <family val="1"/>
      <charset val="204"/>
    </font>
    <font>
      <sz val="10"/>
      <color indexed="64"/>
      <name val="Times New Roman"/>
      <family val="1"/>
      <charset val="204"/>
    </font>
    <font>
      <b/>
      <sz val="12"/>
      <color indexed="64"/>
      <name val="Times New Roman"/>
      <family val="1"/>
      <charset val="204"/>
    </font>
    <font>
      <i/>
      <sz val="10"/>
      <color indexed="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right" vertical="center" wrapText="1"/>
    </xf>
    <xf numFmtId="0" fontId="5" fillId="0" borderId="5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10" fontId="8" fillId="0" borderId="5" xfId="0" applyNumberFormat="1" applyFont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9" xfId="0" applyFont="1" applyBorder="1"/>
    <xf numFmtId="0" fontId="2" fillId="0" borderId="0" xfId="0" applyFont="1"/>
    <xf numFmtId="0" fontId="11" fillId="0" borderId="11" xfId="0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 wrapText="1"/>
    </xf>
    <xf numFmtId="2" fontId="12" fillId="0" borderId="5" xfId="0" applyNumberFormat="1" applyFont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 wrapText="1"/>
    </xf>
    <xf numFmtId="49" fontId="6" fillId="2" borderId="5" xfId="1" applyNumberFormat="1" applyFont="1" applyFill="1" applyBorder="1" applyAlignment="1">
      <alignment horizontal="center" vertical="center" wrapText="1"/>
    </xf>
    <xf numFmtId="2" fontId="8" fillId="2" borderId="5" xfId="1" applyNumberFormat="1" applyFont="1" applyFill="1" applyBorder="1" applyAlignment="1">
      <alignment horizontal="center" vertical="center" wrapText="1"/>
    </xf>
    <xf numFmtId="2" fontId="8" fillId="3" borderId="5" xfId="1" applyNumberFormat="1" applyFont="1" applyFill="1" applyBorder="1" applyAlignment="1">
      <alignment horizontal="center" vertical="center" wrapText="1"/>
    </xf>
    <xf numFmtId="4" fontId="13" fillId="3" borderId="12" xfId="0" applyNumberFormat="1" applyFont="1" applyFill="1" applyBorder="1" applyAlignment="1">
      <alignment horizontal="center" vertical="center" wrapText="1"/>
    </xf>
    <xf numFmtId="4" fontId="11" fillId="3" borderId="13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" fontId="6" fillId="2" borderId="1" xfId="1" applyNumberFormat="1" applyFont="1" applyFill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0" fontId="0" fillId="0" borderId="14" xfId="0" applyBorder="1" applyAlignme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/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276224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/>
        <a:stretch/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9</xdr:row>
      <xdr:rowOff>0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68182" t="17999" b="24001"/>
        <a:stretch/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5"/>
        <a:stretch/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10</xdr:row>
      <xdr:rowOff>304800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3398" b="32677"/>
        <a:stretch/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tabSelected="1" workbookViewId="0">
      <selection activeCell="H17" sqref="H17"/>
    </sheetView>
  </sheetViews>
  <sheetFormatPr defaultRowHeight="15" x14ac:dyDescent="0.25"/>
  <cols>
    <col min="1" max="1" width="10.28515625" customWidth="1"/>
    <col min="2" max="2" width="21.57031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9" max="9" width="9.140625" customWidth="1"/>
    <col min="10" max="10" width="11.85546875" customWidth="1"/>
    <col min="11" max="11" width="12.42578125" customWidth="1"/>
    <col min="12" max="12" width="12.5703125" customWidth="1"/>
    <col min="13" max="14" width="16.5703125" customWidth="1"/>
    <col min="15" max="15" width="13" customWidth="1"/>
    <col min="16" max="16" width="12.85546875" customWidth="1"/>
  </cols>
  <sheetData>
    <row r="1" spans="1:16" x14ac:dyDescent="0.25">
      <c r="L1" s="30" t="s">
        <v>0</v>
      </c>
      <c r="M1" s="30"/>
      <c r="N1" s="30"/>
    </row>
    <row r="2" spans="1:16" x14ac:dyDescent="0.25">
      <c r="A2" s="31" t="s">
        <v>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6" x14ac:dyDescent="0.25">
      <c r="A3" s="32" t="s">
        <v>23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</row>
    <row r="4" spans="1:16" ht="15.75" x14ac:dyDescent="0.25">
      <c r="A4" s="33" t="s">
        <v>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6" ht="15.75" x14ac:dyDescent="0.25">
      <c r="A5" s="33" t="s">
        <v>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6" ht="43.5" customHeight="1" x14ac:dyDescent="0.25">
      <c r="A7" s="41" t="s">
        <v>4</v>
      </c>
      <c r="B7" s="43" t="s">
        <v>5</v>
      </c>
      <c r="C7" s="45" t="s">
        <v>6</v>
      </c>
      <c r="D7" s="46"/>
      <c r="E7" s="46"/>
      <c r="F7" s="46"/>
      <c r="G7" s="46"/>
      <c r="H7" s="47"/>
      <c r="I7" s="43" t="s">
        <v>25</v>
      </c>
      <c r="J7" s="43" t="s">
        <v>7</v>
      </c>
      <c r="K7" s="49" t="s">
        <v>8</v>
      </c>
      <c r="L7" s="49"/>
      <c r="M7" s="49"/>
      <c r="N7" s="4" t="s">
        <v>22</v>
      </c>
      <c r="O7" s="36" t="s">
        <v>26</v>
      </c>
      <c r="P7" s="34" t="s">
        <v>24</v>
      </c>
    </row>
    <row r="8" spans="1:16" ht="76.5" x14ac:dyDescent="0.25">
      <c r="A8" s="42"/>
      <c r="B8" s="44"/>
      <c r="C8" s="3" t="s">
        <v>9</v>
      </c>
      <c r="D8" s="3" t="s">
        <v>10</v>
      </c>
      <c r="E8" s="3" t="s">
        <v>11</v>
      </c>
      <c r="F8" s="3" t="s">
        <v>12</v>
      </c>
      <c r="G8" s="3" t="s">
        <v>13</v>
      </c>
      <c r="H8" s="5"/>
      <c r="I8" s="48"/>
      <c r="J8" s="48"/>
      <c r="K8" s="6" t="s">
        <v>14</v>
      </c>
      <c r="L8" s="7" t="s">
        <v>15</v>
      </c>
      <c r="M8" s="7" t="s">
        <v>16</v>
      </c>
      <c r="N8" s="8"/>
      <c r="O8" s="37"/>
      <c r="P8" s="35"/>
    </row>
    <row r="9" spans="1:16" ht="41.25" thickBot="1" x14ac:dyDescent="0.3">
      <c r="A9" s="9">
        <v>1</v>
      </c>
      <c r="B9" s="10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17</v>
      </c>
      <c r="I9" s="9">
        <v>9</v>
      </c>
      <c r="J9" s="9" t="s">
        <v>18</v>
      </c>
      <c r="K9" s="11" t="s">
        <v>19</v>
      </c>
      <c r="L9" s="11">
        <v>12</v>
      </c>
      <c r="M9" s="11">
        <v>13</v>
      </c>
      <c r="N9" s="9" t="s">
        <v>20</v>
      </c>
      <c r="O9" s="23">
        <v>15</v>
      </c>
      <c r="P9" s="9">
        <v>16</v>
      </c>
    </row>
    <row r="10" spans="1:16" ht="33" customHeight="1" thickBot="1" x14ac:dyDescent="0.3">
      <c r="A10" s="29">
        <v>1</v>
      </c>
      <c r="B10" s="21" t="s">
        <v>27</v>
      </c>
      <c r="C10" s="26">
        <v>405.97</v>
      </c>
      <c r="D10" s="27">
        <v>500.67</v>
      </c>
      <c r="E10" s="28">
        <v>506</v>
      </c>
      <c r="F10" s="9"/>
      <c r="G10" s="9"/>
      <c r="H10" s="12">
        <f t="shared" ref="H10" si="0">C10+D10+E10+F10+G10</f>
        <v>1412.64</v>
      </c>
      <c r="I10" s="20">
        <v>415</v>
      </c>
      <c r="J10" s="9">
        <v>1</v>
      </c>
      <c r="K10" s="12">
        <f t="shared" ref="K10" si="1">AVERAGE(C10:G10)</f>
        <v>470.88000000000005</v>
      </c>
      <c r="L10" s="12">
        <f t="shared" ref="L10" si="2">STDEV(C10:G10)</f>
        <v>56.276845149670557</v>
      </c>
      <c r="M10" s="13">
        <f t="shared" ref="M10" si="3">L10/K10</f>
        <v>0.11951419714082261</v>
      </c>
      <c r="N10" s="14">
        <f t="shared" ref="N10" si="4">ROUND(K10*I10/J10,2)</f>
        <v>195415.2</v>
      </c>
      <c r="O10" s="25">
        <v>405.97</v>
      </c>
      <c r="P10" s="26">
        <v>405.97</v>
      </c>
    </row>
    <row r="11" spans="1:16" ht="27" customHeight="1" x14ac:dyDescent="0.25">
      <c r="A11" s="38">
        <v>0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15"/>
      <c r="N11" s="16">
        <f>SUM(N10:N10)</f>
        <v>195415.2</v>
      </c>
      <c r="O11" s="24"/>
      <c r="P11" s="22">
        <f>SUM(P10:P10)</f>
        <v>405.97</v>
      </c>
    </row>
    <row r="12" spans="1:16" ht="74.25" customHeight="1" x14ac:dyDescent="0.25">
      <c r="A12" s="50" t="s">
        <v>28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</row>
    <row r="13" spans="1:16" x14ac:dyDescent="0.25">
      <c r="A13" s="17"/>
      <c r="B13" s="40" t="s">
        <v>21</v>
      </c>
      <c r="C13" s="40"/>
      <c r="D13" s="40"/>
      <c r="E13" s="18"/>
      <c r="F13" s="18"/>
      <c r="G13" s="18"/>
      <c r="H13" s="19"/>
      <c r="I13" s="17"/>
      <c r="J13" s="17"/>
      <c r="K13" s="17"/>
      <c r="L13" s="17"/>
    </row>
    <row r="14" spans="1:16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</row>
  </sheetData>
  <mergeCells count="16">
    <mergeCell ref="P7:P8"/>
    <mergeCell ref="O7:O8"/>
    <mergeCell ref="A11:L11"/>
    <mergeCell ref="B13:D13"/>
    <mergeCell ref="A7:A8"/>
    <mergeCell ref="B7:B8"/>
    <mergeCell ref="C7:H7"/>
    <mergeCell ref="I7:I8"/>
    <mergeCell ref="J7:J8"/>
    <mergeCell ref="K7:M7"/>
    <mergeCell ref="A12:P12"/>
    <mergeCell ref="L1:N1"/>
    <mergeCell ref="A2:N2"/>
    <mergeCell ref="A3:N3"/>
    <mergeCell ref="A4:N4"/>
    <mergeCell ref="A5:N5"/>
  </mergeCells>
  <pageMargins left="0.7" right="0.7" top="0.75" bottom="0.75" header="0.3" footer="0.3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ГБОУ СОШ № 474</dc:creator>
  <cp:lastModifiedBy>Александра Карнаухова</cp:lastModifiedBy>
  <cp:revision>1</cp:revision>
  <cp:lastPrinted>2024-12-03T17:57:11Z</cp:lastPrinted>
  <dcterms:created xsi:type="dcterms:W3CDTF">2015-06-05T18:19:34Z</dcterms:created>
  <dcterms:modified xsi:type="dcterms:W3CDTF">2026-05-28T15:13:28Z</dcterms:modified>
</cp:coreProperties>
</file>