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\Desktop\КОНТРАКТЫ\2026\СИЗ (спецодежда...)\СИЗ-471-3 (обувь ) ЭМ\"/>
    </mc:Choice>
  </mc:AlternateContent>
  <bookViews>
    <workbookView xWindow="0" yWindow="0" windowWidth="24000" windowHeight="9735"/>
  </bookViews>
  <sheets>
    <sheet name="расчет НМЦК" sheetId="4" r:id="rId1"/>
  </sheets>
  <calcPr calcId="152511"/>
</workbook>
</file>

<file path=xl/calcChain.xml><?xml version="1.0" encoding="utf-8"?>
<calcChain xmlns="http://schemas.openxmlformats.org/spreadsheetml/2006/main">
  <c r="N11" i="4" l="1"/>
  <c r="N12" i="4"/>
  <c r="N15" i="4"/>
  <c r="H10" i="4" l="1"/>
  <c r="N10" i="4" s="1"/>
  <c r="K10" i="4"/>
  <c r="L10" i="4"/>
  <c r="H11" i="4"/>
  <c r="K11" i="4"/>
  <c r="L11" i="4"/>
  <c r="H12" i="4"/>
  <c r="K12" i="4"/>
  <c r="L12" i="4"/>
  <c r="H13" i="4"/>
  <c r="N13" i="4" s="1"/>
  <c r="K13" i="4"/>
  <c r="L13" i="4"/>
  <c r="H14" i="4"/>
  <c r="N14" i="4" s="1"/>
  <c r="K14" i="4"/>
  <c r="L14" i="4"/>
  <c r="H15" i="4"/>
  <c r="K15" i="4"/>
  <c r="L15" i="4"/>
  <c r="H16" i="4"/>
  <c r="N16" i="4" s="1"/>
  <c r="K16" i="4"/>
  <c r="L16" i="4"/>
  <c r="H17" i="4"/>
  <c r="N17" i="4" s="1"/>
  <c r="K17" i="4"/>
  <c r="L17" i="4"/>
  <c r="N18" i="4" l="1"/>
  <c r="M10" i="4"/>
  <c r="M16" i="4"/>
  <c r="M15" i="4"/>
  <c r="M13" i="4"/>
  <c r="M17" i="4"/>
  <c r="M14" i="4"/>
  <c r="M12" i="4"/>
  <c r="M11" i="4"/>
</calcChain>
</file>

<file path=xl/sharedStrings.xml><?xml version="1.0" encoding="utf-8"?>
<sst xmlns="http://schemas.openxmlformats.org/spreadsheetml/2006/main" count="33" uniqueCount="33">
  <si>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</si>
  <si>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</si>
  <si>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</si>
  <si>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</si>
  <si>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</si>
  <si>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</si>
  <si>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</si>
  <si>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</si>
  <si>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</si>
  <si>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</si>
  <si>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</si>
  <si>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</si>
  <si>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</si>
  <si>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</si>
  <si>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</si>
  <si>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>Директор</t>
  </si>
  <si>
    <t>И.В. Сидорова</t>
  </si>
  <si>
    <t>Ответы на запрос получены от 3 исполнителей.</t>
  </si>
  <si>
    <t>Заказчиком было направлены запросы о предоставлении ценовой информации 3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</si>
  <si>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  НМЦК, руб. </t>
  </si>
  <si>
    <t>11=   8   /10</t>
  </si>
  <si>
    <t>ИЦИ №1  вх№ 68/2 от 27.04.2026</t>
  </si>
  <si>
    <t>ИЦИ №2    вх.№ 69/2 от 27.04.2026</t>
  </si>
  <si>
    <t>ИЦИ №3          вх. № 70/2 от 27.04.2026</t>
  </si>
  <si>
    <t xml:space="preserve">Начальная (максимальная) цена контракта </t>
  </si>
  <si>
    <t>Сандали на подошве с металлическим подноском                 (40-1 пар., 43-4 пар., 44-2 пар., 45-1 пар.)</t>
  </si>
  <si>
    <t>Сапоги с верхом из текстильных материалов                             (39-40 - 3 пар., 42-43 - 3 пар., 44-45 - 1 пар., 46-47 - 1 пар.)</t>
  </si>
  <si>
    <t>Полуботинки с перфорацией                                                             ( р-р 40-1 пар., р-р 39 - 1 пар.)</t>
  </si>
  <si>
    <t>Сабо с ремешком и перфорацией (цв. синий)                                      (р-р 36 - 1 пар., р-р 37 - 4 пар., р-р 38 - 11 пар, р-р 39 - 8 пар., р-р 40 - 4 пар., р-р 41 - 2 пар.)</t>
  </si>
  <si>
    <t xml:space="preserve"> Сабо с ремешком и перфорацией (цв. черный)                          (р-р 36 - 1 пар., р-р 37 - 4 пар., р-р 38 - 11 пар, р-р 39 - 8 пар., р-р 40 - 4 пар., р-р 41 - 2 пар.)</t>
  </si>
  <si>
    <t>Сандалии на ПУ/ПУ подошве с металлическим подноском    (р-р 46-1 пар., р-р  47-1 пар.)</t>
  </si>
  <si>
    <t>Ботинки ПУ/ТПУ с МП и МС    (р-р - 47 - 1 пар)</t>
  </si>
  <si>
    <t>Кожаные ботинки Факел                                                                  (р-р 39 - 1 пар, р-р 40 - 2 пар, р-р 43 - 3 пар, р-р 44 - 1 пар)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</si>
</sst>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i/>
      <sz val="10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10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2" fillId="3" borderId="0">
      <alignment horizontal="left" vertical="center"/>
    </xf>
    <xf numFmtId="0" fontId="14" fillId="3" borderId="0">
      <alignment horizontal="right" vertical="center"/>
    </xf>
    <xf numFmtId="0" fontId="15" fillId="3" borderId="0">
      <alignment horizontal="right" vertical="center"/>
    </xf>
  </cellStyleXfs>
  <cellXfs count="39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3" xfId="0" applyNumberFormat="1" applyFont="1" applyFill="1" applyBorder="1" applyAlignment="1">
      <alignment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3" fillId="2" borderId="2" xfId="0" applyFont="1" applyFill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top" wrapText="1"/>
    </xf>
    <xf numFmtId="0" fontId="11" fillId="0" borderId="0" xfId="0" applyFont="1" applyAlignment="1"/>
    <xf numFmtId="4" fontId="4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4">
    <cellStyle name="S17" xfId="3"/>
    <cellStyle name="S20" xfId="2"/>
    <cellStyle name="S23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47625</xdr:colOff>
      <xdr:row>0</xdr:row>
      <xdr:rowOff>0</xdr:rowOff>
    </xdr:from>
    <xdr:to>
      <xdr:col>13</xdr:col>
      <xdr:colOff>609600</xdr:colOff>
      <xdr:row>0</xdr:row>
      <xdr:rowOff>0</xdr:rowOff>
    </xdr:to>
    <xdr:pic>
      <xdr:nvPicPr>
        <xdr:cNvPr id="10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25150" y="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3</xdr:row>
      <xdr:rowOff>0</xdr:rowOff>
    </xdr:from>
    <xdr:to>
      <xdr:col>13</xdr:col>
      <xdr:colOff>609600</xdr:colOff>
      <xdr:row>3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25150" y="57150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6</xdr:row>
      <xdr:rowOff>238125</xdr:rowOff>
    </xdr:to>
    <xdr:pic>
      <xdr:nvPicPr>
        <xdr:cNvPr id="102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25150" y="135255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68036</xdr:colOff>
      <xdr:row>7</xdr:row>
      <xdr:rowOff>204107</xdr:rowOff>
    </xdr:from>
    <xdr:to>
      <xdr:col>7</xdr:col>
      <xdr:colOff>763040</xdr:colOff>
      <xdr:row>7</xdr:row>
      <xdr:rowOff>874725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88679" y="1864178"/>
          <a:ext cx="695004" cy="6706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tabSelected="1" topLeftCell="A4" zoomScaleNormal="100" workbookViewId="0">
      <selection activeCell="E20" sqref="E20"/>
    </sheetView>
  </sheetViews>
  <sheetFormatPr defaultRowHeight="15" x14ac:dyDescent="0.25"/>
  <cols>
    <col min="1" max="1" width="10.28515625" customWidth="1"/>
    <col min="2" max="2" width="48.5703125" customWidth="1"/>
    <col min="3" max="5" width="12.7109375" customWidth="1"/>
    <col min="6" max="6" width="9.7109375" customWidth="1"/>
    <col min="8" max="8" width="12.5703125" customWidth="1"/>
    <col min="11" max="11" width="11.5703125" customWidth="1"/>
    <col min="12" max="12" width="10.28515625" customWidth="1"/>
    <col min="13" max="13" width="13" customWidth="1"/>
    <col min="14" max="14" width="11.140625" customWidth="1"/>
    <col min="17" max="17" width="8.42578125" customWidth="1"/>
  </cols>
  <sheetData>
    <row r="1" spans="1:14" x14ac:dyDescent="0.25">
      <c r="L1" s="35"/>
      <c r="M1" s="35"/>
      <c r="N1" s="35"/>
    </row>
    <row r="2" spans="1:14" x14ac:dyDescent="0.25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 x14ac:dyDescent="0.25">
      <c r="A3" s="37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4" ht="27.75" customHeight="1" x14ac:dyDescent="0.25">
      <c r="A4" s="38" t="s">
        <v>18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14" ht="15.75" x14ac:dyDescent="0.25">
      <c r="A5" s="38" t="s">
        <v>17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26.25" customHeight="1" x14ac:dyDescent="0.25">
      <c r="A7" s="27" t="s">
        <v>1</v>
      </c>
      <c r="B7" s="29" t="s">
        <v>2</v>
      </c>
      <c r="C7" s="31" t="s">
        <v>3</v>
      </c>
      <c r="D7" s="32"/>
      <c r="E7" s="32"/>
      <c r="F7" s="32"/>
      <c r="G7" s="32"/>
      <c r="H7" s="33"/>
      <c r="I7" s="29" t="s">
        <v>4</v>
      </c>
      <c r="J7" s="29" t="s">
        <v>5</v>
      </c>
      <c r="K7" s="25" t="s">
        <v>6</v>
      </c>
      <c r="L7" s="25"/>
      <c r="M7" s="25"/>
      <c r="N7" s="3" t="s">
        <v>19</v>
      </c>
    </row>
    <row r="8" spans="1:14" ht="89.25" x14ac:dyDescent="0.25">
      <c r="A8" s="28"/>
      <c r="B8" s="30"/>
      <c r="C8" s="15" t="s">
        <v>21</v>
      </c>
      <c r="D8" s="15" t="s">
        <v>22</v>
      </c>
      <c r="E8" s="15" t="s">
        <v>23</v>
      </c>
      <c r="F8" s="4" t="s">
        <v>7</v>
      </c>
      <c r="G8" s="4" t="s">
        <v>8</v>
      </c>
      <c r="H8" s="5"/>
      <c r="I8" s="34"/>
      <c r="J8" s="34"/>
      <c r="K8" s="6" t="s">
        <v>9</v>
      </c>
      <c r="L8" s="7" t="s">
        <v>10</v>
      </c>
      <c r="M8" s="7" t="s">
        <v>11</v>
      </c>
      <c r="N8" s="8"/>
    </row>
    <row r="9" spans="1:14" ht="54" x14ac:dyDescent="0.25">
      <c r="A9" s="19">
        <v>1</v>
      </c>
      <c r="B9" s="18">
        <v>2</v>
      </c>
      <c r="C9" s="18">
        <v>3</v>
      </c>
      <c r="D9" s="18">
        <v>4</v>
      </c>
      <c r="E9" s="18">
        <v>5</v>
      </c>
      <c r="F9" s="18">
        <v>6</v>
      </c>
      <c r="G9" s="18">
        <v>7</v>
      </c>
      <c r="H9" s="18" t="s">
        <v>12</v>
      </c>
      <c r="I9" s="18">
        <v>9</v>
      </c>
      <c r="J9" s="18" t="s">
        <v>13</v>
      </c>
      <c r="K9" s="19" t="s">
        <v>20</v>
      </c>
      <c r="L9" s="19">
        <v>12</v>
      </c>
      <c r="M9" s="19">
        <v>13</v>
      </c>
      <c r="N9" s="18" t="s">
        <v>14</v>
      </c>
    </row>
    <row r="10" spans="1:14" ht="33.75" customHeight="1" x14ac:dyDescent="0.25">
      <c r="A10" s="19">
        <v>1</v>
      </c>
      <c r="B10" s="20" t="s">
        <v>25</v>
      </c>
      <c r="C10" s="21">
        <v>3690</v>
      </c>
      <c r="D10" s="21">
        <v>3800.7</v>
      </c>
      <c r="E10" s="21">
        <v>3874.5</v>
      </c>
      <c r="F10" s="18"/>
      <c r="G10" s="18"/>
      <c r="H10" s="14">
        <f t="shared" ref="H10:H17" si="0">C10+D10+E10+F10+G10</f>
        <v>11365.2</v>
      </c>
      <c r="I10" s="22">
        <v>8</v>
      </c>
      <c r="J10" s="13">
        <v>3</v>
      </c>
      <c r="K10" s="10">
        <f t="shared" ref="K10:K17" si="1">AVERAGE(C10:G10)</f>
        <v>3788.4</v>
      </c>
      <c r="L10" s="10">
        <f t="shared" ref="L10:L17" si="2">STDEV(C10:G10)</f>
        <v>92.862963553830213</v>
      </c>
      <c r="M10" s="11">
        <f t="shared" ref="M10:M17" si="3">L10/K10</f>
        <v>2.451244946516477E-2</v>
      </c>
      <c r="N10" s="9">
        <f>ROUND(H10*I10/J10,2)</f>
        <v>30307.200000000001</v>
      </c>
    </row>
    <row r="11" spans="1:14" ht="33.75" customHeight="1" x14ac:dyDescent="0.25">
      <c r="A11" s="19">
        <v>2</v>
      </c>
      <c r="B11" s="20" t="s">
        <v>26</v>
      </c>
      <c r="C11" s="21">
        <v>2618</v>
      </c>
      <c r="D11" s="21">
        <v>2696.54</v>
      </c>
      <c r="E11" s="21">
        <v>2748.9</v>
      </c>
      <c r="F11" s="18"/>
      <c r="G11" s="18"/>
      <c r="H11" s="14">
        <f t="shared" si="0"/>
        <v>8063.4400000000005</v>
      </c>
      <c r="I11" s="22">
        <v>8</v>
      </c>
      <c r="J11" s="13">
        <v>3</v>
      </c>
      <c r="K11" s="10">
        <f t="shared" si="1"/>
        <v>2687.8133333333335</v>
      </c>
      <c r="L11" s="10">
        <f t="shared" si="2"/>
        <v>65.884888505129453</v>
      </c>
      <c r="M11" s="11">
        <f t="shared" si="3"/>
        <v>2.4512449465164787E-2</v>
      </c>
      <c r="N11" s="9">
        <f t="shared" ref="N11:N17" si="4">ROUND(H11*I11/J11,2)</f>
        <v>21502.51</v>
      </c>
    </row>
    <row r="12" spans="1:14" ht="33.75" customHeight="1" x14ac:dyDescent="0.25">
      <c r="A12" s="19">
        <v>3</v>
      </c>
      <c r="B12" s="20" t="s">
        <v>27</v>
      </c>
      <c r="C12" s="21">
        <v>3700</v>
      </c>
      <c r="D12" s="21">
        <v>3811</v>
      </c>
      <c r="E12" s="21">
        <v>3885</v>
      </c>
      <c r="F12" s="18"/>
      <c r="G12" s="18"/>
      <c r="H12" s="14">
        <f t="shared" si="0"/>
        <v>11396</v>
      </c>
      <c r="I12" s="22">
        <v>2</v>
      </c>
      <c r="J12" s="13">
        <v>3</v>
      </c>
      <c r="K12" s="10">
        <f t="shared" si="1"/>
        <v>3798.6666666666665</v>
      </c>
      <c r="L12" s="10">
        <f t="shared" si="2"/>
        <v>93.114624701672568</v>
      </c>
      <c r="M12" s="11">
        <f t="shared" si="3"/>
        <v>2.451244946516477E-2</v>
      </c>
      <c r="N12" s="9">
        <f t="shared" si="4"/>
        <v>7597.33</v>
      </c>
    </row>
    <row r="13" spans="1:14" ht="45" customHeight="1" x14ac:dyDescent="0.25">
      <c r="A13" s="19">
        <v>4</v>
      </c>
      <c r="B13" s="20" t="s">
        <v>28</v>
      </c>
      <c r="C13" s="21">
        <v>1095</v>
      </c>
      <c r="D13" s="21">
        <v>1127.8499999999999</v>
      </c>
      <c r="E13" s="21">
        <v>1149.75</v>
      </c>
      <c r="F13" s="18"/>
      <c r="G13" s="18"/>
      <c r="H13" s="14">
        <f t="shared" si="0"/>
        <v>3372.6</v>
      </c>
      <c r="I13" s="22">
        <v>30</v>
      </c>
      <c r="J13" s="13">
        <v>3</v>
      </c>
      <c r="K13" s="10">
        <f t="shared" si="1"/>
        <v>1124.2</v>
      </c>
      <c r="L13" s="10">
        <f t="shared" si="2"/>
        <v>27.55689568873823</v>
      </c>
      <c r="M13" s="11">
        <f t="shared" si="3"/>
        <v>2.4512449465164766E-2</v>
      </c>
      <c r="N13" s="9">
        <f t="shared" si="4"/>
        <v>33726</v>
      </c>
    </row>
    <row r="14" spans="1:14" ht="45" customHeight="1" x14ac:dyDescent="0.25">
      <c r="A14" s="19">
        <v>5</v>
      </c>
      <c r="B14" s="23" t="s">
        <v>29</v>
      </c>
      <c r="C14" s="21">
        <v>1095</v>
      </c>
      <c r="D14" s="21">
        <v>1127.8499999999999</v>
      </c>
      <c r="E14" s="21">
        <v>1149.75</v>
      </c>
      <c r="F14" s="18"/>
      <c r="G14" s="18"/>
      <c r="H14" s="14">
        <f t="shared" si="0"/>
        <v>3372.6</v>
      </c>
      <c r="I14" s="22">
        <v>5</v>
      </c>
      <c r="J14" s="13">
        <v>3</v>
      </c>
      <c r="K14" s="10">
        <f t="shared" si="1"/>
        <v>1124.2</v>
      </c>
      <c r="L14" s="10">
        <f t="shared" si="2"/>
        <v>27.55689568873823</v>
      </c>
      <c r="M14" s="11">
        <f t="shared" si="3"/>
        <v>2.4512449465164766E-2</v>
      </c>
      <c r="N14" s="9">
        <f t="shared" si="4"/>
        <v>5621</v>
      </c>
    </row>
    <row r="15" spans="1:14" ht="33.75" customHeight="1" x14ac:dyDescent="0.25">
      <c r="A15" s="19">
        <v>6</v>
      </c>
      <c r="B15" s="20" t="s">
        <v>30</v>
      </c>
      <c r="C15" s="21">
        <v>3690</v>
      </c>
      <c r="D15" s="21">
        <v>3800.7</v>
      </c>
      <c r="E15" s="21">
        <v>3874.5</v>
      </c>
      <c r="F15" s="18"/>
      <c r="G15" s="18"/>
      <c r="H15" s="14">
        <f t="shared" si="0"/>
        <v>11365.2</v>
      </c>
      <c r="I15" s="22">
        <v>2</v>
      </c>
      <c r="J15" s="13">
        <v>3</v>
      </c>
      <c r="K15" s="10">
        <f t="shared" si="1"/>
        <v>3788.4</v>
      </c>
      <c r="L15" s="10">
        <f t="shared" si="2"/>
        <v>92.862963553830213</v>
      </c>
      <c r="M15" s="11">
        <f t="shared" si="3"/>
        <v>2.451244946516477E-2</v>
      </c>
      <c r="N15" s="9">
        <f t="shared" si="4"/>
        <v>7576.8</v>
      </c>
    </row>
    <row r="16" spans="1:14" ht="33.75" customHeight="1" x14ac:dyDescent="0.25">
      <c r="A16" s="19">
        <v>7</v>
      </c>
      <c r="B16" s="20" t="s">
        <v>31</v>
      </c>
      <c r="C16" s="21">
        <v>4128</v>
      </c>
      <c r="D16" s="21">
        <v>4251.84</v>
      </c>
      <c r="E16" s="21">
        <v>4334.3999999999996</v>
      </c>
      <c r="F16" s="18"/>
      <c r="G16" s="18"/>
      <c r="H16" s="14">
        <f t="shared" si="0"/>
        <v>12714.24</v>
      </c>
      <c r="I16" s="22">
        <v>1</v>
      </c>
      <c r="J16" s="13">
        <v>3</v>
      </c>
      <c r="K16" s="10">
        <f t="shared" si="1"/>
        <v>4238.08</v>
      </c>
      <c r="L16" s="10">
        <f t="shared" si="2"/>
        <v>103.88572182932536</v>
      </c>
      <c r="M16" s="11">
        <f t="shared" si="3"/>
        <v>2.4512449465164735E-2</v>
      </c>
      <c r="N16" s="9">
        <f t="shared" si="4"/>
        <v>4238.08</v>
      </c>
    </row>
    <row r="17" spans="1:14" ht="33.75" customHeight="1" x14ac:dyDescent="0.25">
      <c r="A17" s="19">
        <v>8</v>
      </c>
      <c r="B17" s="20" t="s">
        <v>32</v>
      </c>
      <c r="C17" s="21">
        <v>4495</v>
      </c>
      <c r="D17" s="21">
        <v>4629.8500000000004</v>
      </c>
      <c r="E17" s="21">
        <v>4719.75</v>
      </c>
      <c r="F17" s="18"/>
      <c r="G17" s="18"/>
      <c r="H17" s="14">
        <f t="shared" si="0"/>
        <v>13844.6</v>
      </c>
      <c r="I17" s="22">
        <v>7</v>
      </c>
      <c r="J17" s="13">
        <v>3</v>
      </c>
      <c r="K17" s="10">
        <f t="shared" si="1"/>
        <v>4614.8666666666668</v>
      </c>
      <c r="L17" s="10">
        <f t="shared" si="2"/>
        <v>113.12168595514009</v>
      </c>
      <c r="M17" s="11">
        <f t="shared" si="3"/>
        <v>2.4512449465164777E-2</v>
      </c>
      <c r="N17" s="9">
        <f t="shared" si="4"/>
        <v>32304.07</v>
      </c>
    </row>
    <row r="18" spans="1:14" ht="15" customHeight="1" x14ac:dyDescent="0.25">
      <c r="A18" s="26" t="s">
        <v>24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16"/>
      <c r="N18" s="17">
        <f>SUM(N10:N17)</f>
        <v>142872.99000000002</v>
      </c>
    </row>
    <row r="21" spans="1:14" x14ac:dyDescent="0.25">
      <c r="A21" s="12" t="s">
        <v>15</v>
      </c>
      <c r="B21" s="12"/>
      <c r="C21" s="24" t="s">
        <v>16</v>
      </c>
      <c r="D21" s="24"/>
    </row>
  </sheetData>
  <mergeCells count="13">
    <mergeCell ref="L1:N1"/>
    <mergeCell ref="A2:N2"/>
    <mergeCell ref="A3:N3"/>
    <mergeCell ref="A4:N4"/>
    <mergeCell ref="A5:N5"/>
    <mergeCell ref="C21:D21"/>
    <mergeCell ref="K7:M7"/>
    <mergeCell ref="A18:L18"/>
    <mergeCell ref="A7:A8"/>
    <mergeCell ref="B7:B8"/>
    <mergeCell ref="C7:H7"/>
    <mergeCell ref="I7:I8"/>
    <mergeCell ref="J7:J8"/>
  </mergeCells>
  <phoneticPr fontId="10" type="noConversion"/>
  <pageMargins left="0.7" right="0.7" top="0.75" bottom="0.75" header="0.3" footer="0.3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Ксения Александровна Долинина</cp:lastModifiedBy>
  <cp:lastPrinted>2026-05-29T09:57:57Z</cp:lastPrinted>
  <dcterms:created xsi:type="dcterms:W3CDTF">2016-09-26T13:34:20Z</dcterms:created>
  <dcterms:modified xsi:type="dcterms:W3CDTF">2026-05-29T12:26:18Z</dcterms:modified>
</cp:coreProperties>
</file>