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115 школа\ЭМ_Канцтовары\"/>
    </mc:Choice>
  </mc:AlternateContent>
  <bookViews>
    <workbookView xWindow="-105" yWindow="-105" windowWidth="23250" windowHeight="12450"/>
  </bookViews>
  <sheets>
    <sheet name="Лист1" sheetId="1" r:id="rId1"/>
    <sheet name="Лист3" sheetId="3" r:id="rId2"/>
  </sheets>
  <definedNames>
    <definedName name="_xlnm._FilterDatabase" localSheetId="0" hidden="1">Лист1!$A$10:$N$55</definedName>
  </definedNames>
  <calcPr calcId="162913" fullPrecision="0"/>
</workbook>
</file>

<file path=xl/calcChain.xml><?xml version="1.0" encoding="utf-8"?>
<calcChain xmlns="http://schemas.openxmlformats.org/spreadsheetml/2006/main">
  <c r="H12" i="1" l="1"/>
  <c r="H13" i="1"/>
  <c r="H14" i="1"/>
  <c r="H15" i="1"/>
  <c r="H16" i="1"/>
  <c r="H17" i="1"/>
  <c r="H18" i="1"/>
  <c r="H19" i="1"/>
  <c r="H20" i="1"/>
  <c r="H21" i="1"/>
  <c r="I21" i="1" s="1"/>
  <c r="H22" i="1"/>
  <c r="I22" i="1" s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I36" i="1" s="1"/>
  <c r="H37" i="1"/>
  <c r="I37" i="1" s="1"/>
  <c r="H38" i="1"/>
  <c r="I38" i="1" s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G12" i="1"/>
  <c r="J12" i="1" s="1"/>
  <c r="L12" i="1" s="1"/>
  <c r="G13" i="1"/>
  <c r="J13" i="1" s="1"/>
  <c r="L13" i="1" s="1"/>
  <c r="G14" i="1"/>
  <c r="J14" i="1" s="1"/>
  <c r="L14" i="1" s="1"/>
  <c r="G15" i="1"/>
  <c r="J15" i="1" s="1"/>
  <c r="L15" i="1" s="1"/>
  <c r="G16" i="1"/>
  <c r="J16" i="1" s="1"/>
  <c r="L16" i="1" s="1"/>
  <c r="G17" i="1"/>
  <c r="J17" i="1" s="1"/>
  <c r="L17" i="1" s="1"/>
  <c r="G18" i="1"/>
  <c r="J18" i="1" s="1"/>
  <c r="L18" i="1" s="1"/>
  <c r="G19" i="1"/>
  <c r="J19" i="1" s="1"/>
  <c r="L19" i="1" s="1"/>
  <c r="G20" i="1"/>
  <c r="J20" i="1" s="1"/>
  <c r="L20" i="1" s="1"/>
  <c r="G21" i="1"/>
  <c r="J21" i="1" s="1"/>
  <c r="L21" i="1" s="1"/>
  <c r="G22" i="1"/>
  <c r="J22" i="1" s="1"/>
  <c r="L22" i="1" s="1"/>
  <c r="G23" i="1"/>
  <c r="J23" i="1" s="1"/>
  <c r="L23" i="1" s="1"/>
  <c r="G24" i="1"/>
  <c r="J24" i="1" s="1"/>
  <c r="L24" i="1" s="1"/>
  <c r="G25" i="1"/>
  <c r="J25" i="1" s="1"/>
  <c r="L25" i="1" s="1"/>
  <c r="G26" i="1"/>
  <c r="J26" i="1" s="1"/>
  <c r="L26" i="1" s="1"/>
  <c r="G27" i="1"/>
  <c r="J27" i="1" s="1"/>
  <c r="L27" i="1" s="1"/>
  <c r="G28" i="1"/>
  <c r="J28" i="1" s="1"/>
  <c r="L28" i="1" s="1"/>
  <c r="G29" i="1"/>
  <c r="J29" i="1" s="1"/>
  <c r="L29" i="1" s="1"/>
  <c r="G30" i="1"/>
  <c r="J30" i="1" s="1"/>
  <c r="L30" i="1" s="1"/>
  <c r="G31" i="1"/>
  <c r="J31" i="1" s="1"/>
  <c r="L31" i="1" s="1"/>
  <c r="G32" i="1"/>
  <c r="J32" i="1" s="1"/>
  <c r="L32" i="1" s="1"/>
  <c r="G33" i="1"/>
  <c r="J33" i="1" s="1"/>
  <c r="L33" i="1" s="1"/>
  <c r="G34" i="1"/>
  <c r="J34" i="1" s="1"/>
  <c r="L34" i="1" s="1"/>
  <c r="G35" i="1"/>
  <c r="J35" i="1" s="1"/>
  <c r="L35" i="1" s="1"/>
  <c r="G36" i="1"/>
  <c r="J36" i="1" s="1"/>
  <c r="L36" i="1" s="1"/>
  <c r="G37" i="1"/>
  <c r="J37" i="1" s="1"/>
  <c r="L37" i="1" s="1"/>
  <c r="G38" i="1"/>
  <c r="J38" i="1" s="1"/>
  <c r="L38" i="1" s="1"/>
  <c r="G39" i="1"/>
  <c r="J39" i="1" s="1"/>
  <c r="L39" i="1" s="1"/>
  <c r="G40" i="1"/>
  <c r="J40" i="1" s="1"/>
  <c r="L40" i="1" s="1"/>
  <c r="G41" i="1"/>
  <c r="J41" i="1" s="1"/>
  <c r="L41" i="1" s="1"/>
  <c r="G42" i="1"/>
  <c r="J42" i="1" s="1"/>
  <c r="L42" i="1" s="1"/>
  <c r="G43" i="1"/>
  <c r="J43" i="1" s="1"/>
  <c r="L43" i="1" s="1"/>
  <c r="G44" i="1"/>
  <c r="J44" i="1" s="1"/>
  <c r="L44" i="1" s="1"/>
  <c r="G45" i="1"/>
  <c r="J45" i="1" s="1"/>
  <c r="L45" i="1" s="1"/>
  <c r="G46" i="1"/>
  <c r="J46" i="1" s="1"/>
  <c r="L46" i="1" s="1"/>
  <c r="G47" i="1"/>
  <c r="J47" i="1" s="1"/>
  <c r="L47" i="1" s="1"/>
  <c r="G48" i="1"/>
  <c r="J48" i="1" s="1"/>
  <c r="L48" i="1" s="1"/>
  <c r="G49" i="1"/>
  <c r="J49" i="1" s="1"/>
  <c r="L49" i="1" s="1"/>
  <c r="G50" i="1"/>
  <c r="J50" i="1" s="1"/>
  <c r="L50" i="1" s="1"/>
  <c r="G51" i="1"/>
  <c r="J51" i="1" s="1"/>
  <c r="L51" i="1" s="1"/>
  <c r="G52" i="1"/>
  <c r="J52" i="1" s="1"/>
  <c r="L52" i="1" s="1"/>
  <c r="G53" i="1"/>
  <c r="J53" i="1" s="1"/>
  <c r="L53" i="1" s="1"/>
  <c r="G54" i="1"/>
  <c r="J54" i="1" s="1"/>
  <c r="L54" i="1" s="1"/>
  <c r="H11" i="1"/>
  <c r="G11" i="1"/>
  <c r="J11" i="1" s="1"/>
  <c r="I20" i="1" l="1"/>
  <c r="I33" i="1"/>
  <c r="I18" i="1"/>
  <c r="I17" i="1"/>
  <c r="I34" i="1"/>
  <c r="I16" i="1"/>
  <c r="I15" i="1"/>
  <c r="I32" i="1"/>
  <c r="I31" i="1"/>
  <c r="I14" i="1"/>
  <c r="I12" i="1"/>
  <c r="I11" i="1"/>
  <c r="I30" i="1"/>
  <c r="I29" i="1"/>
  <c r="I13" i="1"/>
  <c r="I28" i="1"/>
  <c r="I35" i="1"/>
  <c r="I19" i="1"/>
  <c r="I27" i="1"/>
  <c r="I26" i="1"/>
  <c r="I41" i="1"/>
  <c r="I25" i="1"/>
  <c r="I24" i="1"/>
  <c r="I39" i="1"/>
  <c r="I23" i="1"/>
  <c r="I45" i="1"/>
  <c r="I52" i="1"/>
  <c r="I42" i="1"/>
  <c r="I50" i="1"/>
  <c r="I49" i="1"/>
  <c r="I48" i="1"/>
  <c r="I43" i="1"/>
  <c r="I40" i="1"/>
  <c r="I54" i="1"/>
  <c r="I53" i="1"/>
  <c r="I51" i="1"/>
  <c r="I47" i="1"/>
  <c r="I46" i="1"/>
  <c r="I44" i="1"/>
  <c r="L11" i="1"/>
  <c r="L55" i="1" s="1"/>
</calcChain>
</file>

<file path=xl/sharedStrings.xml><?xml version="1.0" encoding="utf-8"?>
<sst xmlns="http://schemas.openxmlformats.org/spreadsheetml/2006/main" count="153" uniqueCount="97">
  <si>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</si>
  <si>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</si>
  <si>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</si>
  <si>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</si>
  <si>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</si>
  <si>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</si>
  <si>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количество </t>
  </si>
  <si>
    <t xml:space="preserve">Общая стоимость </t>
  </si>
  <si>
    <t>Наименование комплектующих (товара)</t>
  </si>
  <si>
    <t>Итого</t>
  </si>
  <si>
    <t>Контрактный управляющий</t>
  </si>
  <si>
    <t>Аракелян А А</t>
  </si>
  <si>
    <t xml:space="preserve">наименьшая цена </t>
  </si>
  <si>
    <t>ПП РФ 1875</t>
  </si>
  <si>
    <t xml:space="preserve">Среднее квадратичное отклонение, руб.
</t>
  </si>
  <si>
    <r>
      <t xml:space="preserve">Используемый метод определения начальной максимальной цены: </t>
    </r>
    <r>
      <rPr>
        <b/>
        <sz val="12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</si>
  <si>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 xml:space="preserve">Бейдж </t>
  </si>
  <si>
    <t xml:space="preserve">Бумага цветная для печати </t>
  </si>
  <si>
    <t>Краски художественные акварельные</t>
  </si>
  <si>
    <t>Емкость для воды</t>
  </si>
  <si>
    <t xml:space="preserve">Карандаш чернографитный </t>
  </si>
  <si>
    <t>Карандаши цветные</t>
  </si>
  <si>
    <t>Клей канцелярский</t>
  </si>
  <si>
    <t>Блокнот</t>
  </si>
  <si>
    <t>Линейка</t>
  </si>
  <si>
    <t>Точилки для карандашей</t>
  </si>
  <si>
    <t xml:space="preserve">Набор кистей </t>
  </si>
  <si>
    <t xml:space="preserve">Клейкая лента </t>
  </si>
  <si>
    <t xml:space="preserve">Фломастеры </t>
  </si>
  <si>
    <t xml:space="preserve">Картон цветной </t>
  </si>
  <si>
    <t xml:space="preserve">Грамота </t>
  </si>
  <si>
    <t>Коммерческое предложение  №1 от 15.05.2026</t>
  </si>
  <si>
    <t>Коммерческое предложение  №2 от  15.05.2026</t>
  </si>
  <si>
    <t>Коммерческое предложение № 3 от 15.05.2026</t>
  </si>
  <si>
    <t>Предельные цены по состоянию на 25.05.2026</t>
  </si>
  <si>
    <t>Ограничение</t>
  </si>
  <si>
    <t>Запрет</t>
  </si>
  <si>
    <t>Преимущество</t>
  </si>
  <si>
    <t>22.29.25.000</t>
  </si>
  <si>
    <t>Бумага туалетная</t>
  </si>
  <si>
    <t>17.22.11.110</t>
  </si>
  <si>
    <t>Ластик</t>
  </si>
  <si>
    <t>Салфетки бумажные</t>
  </si>
  <si>
    <t>17.22.11.140</t>
  </si>
  <si>
    <t>Салфетница Треугольник</t>
  </si>
  <si>
    <t>25.99.12.112</t>
  </si>
  <si>
    <t>Папка для труда</t>
  </si>
  <si>
    <t>Настольная игра экономическая "АнтиМонополия"</t>
  </si>
  <si>
    <t>32.40.42.192</t>
  </si>
  <si>
    <t>Настольная игра Loonacy</t>
  </si>
  <si>
    <t>Настольная игра Взрывные котята Дуэль</t>
  </si>
  <si>
    <t>Настольная игра Свинтус Правила этикета</t>
  </si>
  <si>
    <t>Мелки восковые</t>
  </si>
  <si>
    <t>Мел для асфальта</t>
  </si>
  <si>
    <t>Мяч волейбольный</t>
  </si>
  <si>
    <t>Ножницы детские</t>
  </si>
  <si>
    <t>Настольная игра Домино классическое</t>
  </si>
  <si>
    <t>Настольная игра Шахматы магнитные</t>
  </si>
  <si>
    <t>Батарейки</t>
  </si>
  <si>
    <t>Скакалка</t>
  </si>
  <si>
    <t>Настольная игра Шашки классические</t>
  </si>
  <si>
    <t>Доска для лепки</t>
  </si>
  <si>
    <t>Набор для бадминтона</t>
  </si>
  <si>
    <t>Воланы для бадминтона 103у</t>
  </si>
  <si>
    <t>Воланы для бадминтона 104у</t>
  </si>
  <si>
    <t>Мешки для мусора</t>
  </si>
  <si>
    <t>Стакан одноразовый</t>
  </si>
  <si>
    <t>Поднос прорезиненный прямоугольный</t>
  </si>
  <si>
    <t>Полотенца бумажные</t>
  </si>
  <si>
    <t>17.12.14.119</t>
  </si>
  <si>
    <t>20.30.23.110</t>
  </si>
  <si>
    <t>32.99.15.110</t>
  </si>
  <si>
    <t>Клей-карандаш</t>
  </si>
  <si>
    <t>20.52.10.190</t>
  </si>
  <si>
    <t>17.23.13.199</t>
  </si>
  <si>
    <t>26.51.33.141</t>
  </si>
  <si>
    <t>25.71.13.110</t>
  </si>
  <si>
    <t>22.19.73.120</t>
  </si>
  <si>
    <t>22.29.21.000</t>
  </si>
  <si>
    <t>32.99.13.123</t>
  </si>
  <si>
    <t>17.23.13</t>
  </si>
  <si>
    <t>58.19.19.190</t>
  </si>
  <si>
    <t>17.23.14.120</t>
  </si>
  <si>
    <t>32.99.15.140</t>
  </si>
  <si>
    <t>32.30.15.231</t>
  </si>
  <si>
    <t>25.71.11.120</t>
  </si>
  <si>
    <t>27.20.11.000</t>
  </si>
  <si>
    <t>32.30.14.112</t>
  </si>
  <si>
    <t>32.99.53.110</t>
  </si>
  <si>
    <t>22.22.11.190</t>
  </si>
  <si>
    <t>16.29.12.000</t>
  </si>
  <si>
    <t>17.22.11.130</t>
  </si>
  <si>
    <t>32.91.12.140</t>
  </si>
  <si>
    <t>32.40.42.191</t>
  </si>
  <si>
    <t>32.30.15.114</t>
  </si>
  <si>
    <t>17.22.13.192</t>
  </si>
  <si>
    <r>
      <t xml:space="preserve">Поставка товаров  для нужд детского лагеря на базе </t>
    </r>
    <r>
      <rPr>
        <sz val="12"/>
        <rFont val="Times New Roman"/>
        <family val="1"/>
        <charset val="204"/>
      </rPr>
      <t>ГБОУ СОШ № 115 Выборгского района Санкт-Петербурга  по адресу: 194295, г. Санкт-Петербург, Поэтический бульвар, д. 5, корп. 3, лит.А в 2026 году.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</si>
</sst>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_р_._-;\-* #,##0.00_р_._-;_-* &quot;-&quot;??_р_._-;_-@_-"/>
  </numFmts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8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8" fillId="2" borderId="0">
      <alignment horizontal="right" vertical="center"/>
    </xf>
    <xf numFmtId="0" fontId="9" fillId="2" borderId="0">
      <alignment horizontal="left" vertical="center"/>
    </xf>
    <xf numFmtId="0" fontId="4" fillId="0" borderId="0"/>
    <xf numFmtId="0" fontId="5" fillId="0" borderId="0"/>
    <xf numFmtId="0" fontId="11" fillId="0" borderId="0"/>
    <xf numFmtId="0" fontId="5" fillId="0" borderId="0"/>
    <xf numFmtId="0" fontId="6" fillId="0" borderId="0"/>
    <xf numFmtId="0" fontId="12" fillId="0" borderId="0"/>
    <xf numFmtId="0" fontId="5" fillId="0" borderId="0"/>
    <xf numFmtId="0" fontId="10" fillId="0" borderId="0"/>
    <xf numFmtId="9" fontId="7" fillId="0" borderId="0" applyFont="0" applyFill="0" applyBorder="0" applyAlignment="0" applyProtection="0"/>
    <xf numFmtId="9" fontId="11" fillId="0" borderId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6" fillId="0" borderId="0" applyFont="0" applyFill="0" applyBorder="0" applyAlignment="0" applyProtection="0"/>
  </cellStyleXfs>
  <cellXfs count="37">
    <xf numFmtId="0" fontId="0" fillId="0" borderId="0" xfId="0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2" fontId="2" fillId="0" borderId="0" xfId="1" applyNumberFormat="1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 shrinkToFit="1"/>
    </xf>
    <xf numFmtId="0" fontId="14" fillId="0" borderId="0" xfId="0" applyFont="1" applyAlignment="1">
      <alignment horizontal="center" vertical="center" wrapText="1"/>
    </xf>
    <xf numFmtId="0" fontId="14" fillId="3" borderId="0" xfId="0" applyFont="1" applyFill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top" wrapText="1" shrinkToFit="1"/>
    </xf>
    <xf numFmtId="0" fontId="14" fillId="0" borderId="3" xfId="0" applyFont="1" applyBorder="1" applyAlignment="1">
      <alignment horizontal="center" vertical="top" wrapText="1"/>
    </xf>
    <xf numFmtId="9" fontId="14" fillId="0" borderId="3" xfId="1" applyFont="1" applyBorder="1" applyAlignment="1">
      <alignment horizontal="center" vertical="top" wrapText="1"/>
    </xf>
    <xf numFmtId="0" fontId="14" fillId="3" borderId="3" xfId="0" applyFont="1" applyFill="1" applyBorder="1" applyAlignment="1">
      <alignment horizontal="center" vertical="top" wrapText="1"/>
    </xf>
    <xf numFmtId="0" fontId="15" fillId="0" borderId="1" xfId="0" applyFont="1" applyBorder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4" fontId="14" fillId="0" borderId="1" xfId="0" applyNumberFormat="1" applyFont="1" applyBorder="1" applyAlignment="1">
      <alignment horizontal="center" vertical="center" wrapText="1"/>
    </xf>
    <xf numFmtId="4" fontId="14" fillId="3" borderId="1" xfId="0" applyNumberFormat="1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2" fontId="14" fillId="0" borderId="0" xfId="0" applyNumberFormat="1" applyFont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2" fontId="14" fillId="0" borderId="1" xfId="0" applyNumberFormat="1" applyFont="1" applyBorder="1" applyAlignment="1">
      <alignment horizontal="center" vertical="center" wrapText="1" shrinkToFit="1"/>
    </xf>
    <xf numFmtId="0" fontId="17" fillId="0" borderId="1" xfId="0" applyFont="1" applyBorder="1" applyAlignment="1">
      <alignment horizontal="center" vertical="center" wrapText="1"/>
    </xf>
    <xf numFmtId="4" fontId="14" fillId="0" borderId="1" xfId="1" applyNumberFormat="1" applyFont="1" applyFill="1" applyBorder="1" applyAlignment="1">
      <alignment horizontal="center" vertical="center" wrapText="1"/>
    </xf>
    <xf numFmtId="4" fontId="16" fillId="0" borderId="1" xfId="1" applyNumberFormat="1" applyFont="1" applyFill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top" wrapText="1" shrinkToFit="1"/>
    </xf>
    <xf numFmtId="0" fontId="16" fillId="0" borderId="4" xfId="0" applyFont="1" applyBorder="1" applyAlignment="1">
      <alignment horizontal="left" vertical="top" wrapText="1"/>
    </xf>
    <xf numFmtId="0" fontId="14" fillId="0" borderId="5" xfId="0" applyFont="1" applyBorder="1" applyAlignment="1">
      <alignment horizontal="left" vertical="top" wrapText="1" shrinkToFit="1"/>
    </xf>
    <xf numFmtId="2" fontId="16" fillId="0" borderId="3" xfId="0" applyNumberFormat="1" applyFont="1" applyBorder="1" applyAlignment="1">
      <alignment horizontal="center" vertical="top" wrapText="1" shrinkToFit="1"/>
    </xf>
    <xf numFmtId="0" fontId="14" fillId="3" borderId="3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top" wrapText="1"/>
    </xf>
    <xf numFmtId="0" fontId="15" fillId="0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38100</xdr:colOff>
      <xdr:row>9</xdr:row>
      <xdr:rowOff>476250</xdr:rowOff>
    </xdr:from>
    <xdr:to>
      <xdr:col>10</xdr:col>
      <xdr:colOff>788035</xdr:colOff>
      <xdr:row>9</xdr:row>
      <xdr:rowOff>895349</xdr:rowOff>
    </xdr:to>
    <xdr:pic>
      <xdr:nvPicPr>
        <xdr:cNvPr id="31" name="Рисунок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2990850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1371600</xdr:colOff>
      <xdr:row>9</xdr:row>
      <xdr:rowOff>600075</xdr:rowOff>
    </xdr:from>
    <xdr:to>
      <xdr:col>11</xdr:col>
      <xdr:colOff>410210</xdr:colOff>
      <xdr:row>9</xdr:row>
      <xdr:rowOff>914399</xdr:rowOff>
    </xdr:to>
    <xdr:pic>
      <xdr:nvPicPr>
        <xdr:cNvPr id="35" name="Рисунок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72450" y="311467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64"/>
  <sheetViews>
    <sheetView tabSelected="1" workbookViewId="0">
      <selection activeCell="A6" sqref="A6:M7"/>
    </sheetView>
  </sheetViews>
  <sheetFormatPr defaultColWidth="9.140625" defaultRowHeight="15" x14ac:dyDescent="0.25"/>
  <cols>
    <col min="1" max="1" width="3.85546875" style="1" customWidth="1"/>
    <col min="2" max="2" width="48.28515625" style="1" customWidth="1"/>
    <col min="3" max="3" width="14.85546875" style="1" customWidth="1"/>
    <col min="4" max="4" width="15.85546875" style="1" customWidth="1"/>
    <col min="5" max="5" width="14.85546875" style="1" customWidth="1"/>
    <col min="6" max="6" width="34.42578125" style="1" customWidth="1"/>
    <col min="7" max="7" width="20.85546875" style="1" hidden="1" customWidth="1"/>
    <col min="8" max="8" width="22.140625" style="1" hidden="1" customWidth="1"/>
    <col min="9" max="9" width="14" style="1" hidden="1" customWidth="1"/>
    <col min="10" max="10" width="9.140625" style="3" hidden="1" customWidth="1"/>
    <col min="11" max="11" width="14.85546875" style="1" customWidth="1"/>
    <col min="12" max="12" width="14.140625" style="1" customWidth="1"/>
    <col min="13" max="13" width="19" style="1" customWidth="1"/>
    <col min="14" max="14" width="26.140625" style="1" customWidth="1"/>
    <col min="15" max="16384" width="9.140625" style="1"/>
  </cols>
  <sheetData>
    <row r="2" spans="1:14" ht="15" customHeight="1" x14ac:dyDescent="0.25">
      <c r="A2" s="33" t="s">
        <v>0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</row>
    <row r="3" spans="1:14" x14ac:dyDescent="0.25">
      <c r="A3" s="33"/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</row>
    <row r="4" spans="1:14" ht="70.150000000000006" customHeight="1" x14ac:dyDescent="0.25">
      <c r="A4" s="36" t="s">
        <v>96</v>
      </c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</row>
    <row r="5" spans="1:14" ht="15.75" customHeight="1" x14ac:dyDescent="0.25">
      <c r="A5" s="36" t="s">
        <v>1</v>
      </c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</row>
    <row r="6" spans="1:14" ht="23.25" customHeight="1" x14ac:dyDescent="0.25">
      <c r="A6" s="36" t="s">
        <v>15</v>
      </c>
      <c r="B6" s="36"/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</row>
    <row r="7" spans="1:14" ht="15" customHeight="1" x14ac:dyDescent="0.25">
      <c r="A7" s="36"/>
      <c r="B7" s="36"/>
      <c r="C7" s="36"/>
      <c r="D7" s="36"/>
      <c r="E7" s="36"/>
      <c r="F7" s="36"/>
      <c r="G7" s="36"/>
      <c r="H7" s="36"/>
      <c r="I7" s="36"/>
      <c r="J7" s="36"/>
      <c r="K7" s="36"/>
      <c r="L7" s="36"/>
      <c r="M7" s="36"/>
    </row>
    <row r="8" spans="1:14" ht="15.75" x14ac:dyDescent="0.25">
      <c r="A8" s="6"/>
      <c r="B8" s="6"/>
      <c r="C8" s="6"/>
      <c r="D8" s="6"/>
      <c r="E8" s="6"/>
      <c r="F8" s="6"/>
      <c r="G8" s="6"/>
      <c r="H8" s="6"/>
      <c r="I8" s="6"/>
      <c r="J8" s="7"/>
      <c r="K8" s="6"/>
      <c r="L8" s="6"/>
      <c r="M8" s="6"/>
    </row>
    <row r="9" spans="1:14" ht="15" customHeight="1" x14ac:dyDescent="0.25">
      <c r="A9" s="35" t="s">
        <v>4</v>
      </c>
      <c r="B9" s="35"/>
      <c r="C9" s="35"/>
      <c r="D9" s="35"/>
      <c r="E9" s="35"/>
      <c r="F9" s="35"/>
      <c r="G9" s="35"/>
      <c r="H9" s="35"/>
      <c r="I9" s="35"/>
      <c r="J9" s="35"/>
      <c r="K9" s="35"/>
      <c r="L9" s="35"/>
      <c r="M9" s="35"/>
    </row>
    <row r="10" spans="1:14" s="2" customFormat="1" ht="77.25" customHeight="1" x14ac:dyDescent="0.25">
      <c r="A10" s="8" t="s">
        <v>3</v>
      </c>
      <c r="B10" s="9" t="s">
        <v>8</v>
      </c>
      <c r="C10" s="24" t="s">
        <v>31</v>
      </c>
      <c r="D10" s="24" t="s">
        <v>32</v>
      </c>
      <c r="E10" s="24" t="s">
        <v>33</v>
      </c>
      <c r="F10" s="9" t="s">
        <v>34</v>
      </c>
      <c r="G10" s="9" t="s">
        <v>5</v>
      </c>
      <c r="H10" s="10" t="s">
        <v>14</v>
      </c>
      <c r="I10" s="11" t="s">
        <v>2</v>
      </c>
      <c r="J10" s="11" t="s">
        <v>12</v>
      </c>
      <c r="K10" s="12" t="s">
        <v>6</v>
      </c>
      <c r="L10" s="10" t="s">
        <v>7</v>
      </c>
      <c r="M10" s="13" t="s">
        <v>13</v>
      </c>
    </row>
    <row r="11" spans="1:14" s="2" customFormat="1" ht="19.899999999999999" customHeight="1" x14ac:dyDescent="0.25">
      <c r="A11" s="8">
        <v>1</v>
      </c>
      <c r="B11" s="26" t="s">
        <v>39</v>
      </c>
      <c r="C11" s="27">
        <v>657</v>
      </c>
      <c r="D11" s="24">
        <v>716.13</v>
      </c>
      <c r="E11" s="24">
        <v>689.85</v>
      </c>
      <c r="F11" s="9" t="s">
        <v>40</v>
      </c>
      <c r="G11" s="15">
        <f t="shared" ref="G11:G54" si="0">AVERAGE(C11:E11)</f>
        <v>687.66</v>
      </c>
      <c r="H11" s="15">
        <f t="shared" ref="H11:H54" si="1">STDEV(C11:E11)</f>
        <v>29.63</v>
      </c>
      <c r="I11" s="22">
        <f t="shared" ref="I11:I54" si="2">H11/G11*100</f>
        <v>4.3099999999999996</v>
      </c>
      <c r="J11" s="23">
        <f t="shared" ref="J11:J54" si="3">G11</f>
        <v>687.66</v>
      </c>
      <c r="K11" s="28">
        <v>20</v>
      </c>
      <c r="L11" s="15">
        <f t="shared" ref="L11:L54" si="4">J11*K11</f>
        <v>13753.2</v>
      </c>
      <c r="M11" s="31" t="s">
        <v>37</v>
      </c>
    </row>
    <row r="12" spans="1:14" s="2" customFormat="1" ht="15.75" x14ac:dyDescent="0.25">
      <c r="A12" s="8">
        <v>2</v>
      </c>
      <c r="B12" s="25" t="s">
        <v>17</v>
      </c>
      <c r="C12" s="20">
        <v>610</v>
      </c>
      <c r="D12" s="20">
        <v>664.9</v>
      </c>
      <c r="E12" s="20">
        <v>640.5</v>
      </c>
      <c r="F12" s="21" t="s">
        <v>69</v>
      </c>
      <c r="G12" s="15">
        <f t="shared" si="0"/>
        <v>638.47</v>
      </c>
      <c r="H12" s="15">
        <f t="shared" si="1"/>
        <v>27.51</v>
      </c>
      <c r="I12" s="22">
        <f t="shared" si="2"/>
        <v>4.3099999999999996</v>
      </c>
      <c r="J12" s="23">
        <f t="shared" si="3"/>
        <v>638.47</v>
      </c>
      <c r="K12" s="30">
        <v>5</v>
      </c>
      <c r="L12" s="15">
        <f t="shared" si="4"/>
        <v>3192.35</v>
      </c>
      <c r="M12" s="32" t="s">
        <v>36</v>
      </c>
      <c r="N12" s="29"/>
    </row>
    <row r="13" spans="1:14" s="2" customFormat="1" ht="15.75" x14ac:dyDescent="0.25">
      <c r="A13" s="8">
        <v>3</v>
      </c>
      <c r="B13" s="25" t="s">
        <v>18</v>
      </c>
      <c r="C13" s="20">
        <v>90</v>
      </c>
      <c r="D13" s="20">
        <v>98.1</v>
      </c>
      <c r="E13" s="20">
        <v>94.5</v>
      </c>
      <c r="F13" s="21" t="s">
        <v>70</v>
      </c>
      <c r="G13" s="15">
        <f t="shared" si="0"/>
        <v>94.2</v>
      </c>
      <c r="H13" s="15">
        <f t="shared" si="1"/>
        <v>4.0599999999999996</v>
      </c>
      <c r="I13" s="22">
        <f t="shared" si="2"/>
        <v>4.3099999999999996</v>
      </c>
      <c r="J13" s="23">
        <f t="shared" si="3"/>
        <v>94.2</v>
      </c>
      <c r="K13" s="30">
        <v>20</v>
      </c>
      <c r="L13" s="15">
        <f t="shared" si="4"/>
        <v>1884</v>
      </c>
      <c r="M13" s="32" t="s">
        <v>36</v>
      </c>
      <c r="N13" s="29"/>
    </row>
    <row r="14" spans="1:14" s="2" customFormat="1" ht="15.75" x14ac:dyDescent="0.25">
      <c r="A14" s="8">
        <v>4</v>
      </c>
      <c r="B14" s="25" t="s">
        <v>19</v>
      </c>
      <c r="C14" s="20">
        <v>28</v>
      </c>
      <c r="D14" s="20">
        <v>30.52</v>
      </c>
      <c r="E14" s="20">
        <v>29.4</v>
      </c>
      <c r="F14" s="21" t="s">
        <v>38</v>
      </c>
      <c r="G14" s="15">
        <f t="shared" si="0"/>
        <v>29.31</v>
      </c>
      <c r="H14" s="15">
        <f t="shared" si="1"/>
        <v>1.26</v>
      </c>
      <c r="I14" s="22">
        <f t="shared" si="2"/>
        <v>4.3</v>
      </c>
      <c r="J14" s="23">
        <f t="shared" si="3"/>
        <v>29.31</v>
      </c>
      <c r="K14" s="30">
        <v>20</v>
      </c>
      <c r="L14" s="15">
        <f t="shared" si="4"/>
        <v>586.20000000000005</v>
      </c>
      <c r="M14" s="32" t="s">
        <v>35</v>
      </c>
      <c r="N14" s="29"/>
    </row>
    <row r="15" spans="1:14" s="2" customFormat="1" ht="15.75" x14ac:dyDescent="0.25">
      <c r="A15" s="8">
        <v>5</v>
      </c>
      <c r="B15" s="25" t="s">
        <v>20</v>
      </c>
      <c r="C15" s="20">
        <v>80</v>
      </c>
      <c r="D15" s="20">
        <v>87.2</v>
      </c>
      <c r="E15" s="20">
        <v>84</v>
      </c>
      <c r="F15" s="21" t="s">
        <v>71</v>
      </c>
      <c r="G15" s="15">
        <f t="shared" si="0"/>
        <v>83.73</v>
      </c>
      <c r="H15" s="15">
        <f t="shared" si="1"/>
        <v>3.61</v>
      </c>
      <c r="I15" s="22">
        <f t="shared" si="2"/>
        <v>4.3099999999999996</v>
      </c>
      <c r="J15" s="23">
        <f t="shared" si="3"/>
        <v>83.73</v>
      </c>
      <c r="K15" s="30">
        <v>6</v>
      </c>
      <c r="L15" s="15">
        <f t="shared" si="4"/>
        <v>502.38</v>
      </c>
      <c r="M15" s="32" t="s">
        <v>37</v>
      </c>
      <c r="N15" s="29"/>
    </row>
    <row r="16" spans="1:14" s="2" customFormat="1" ht="15.75" x14ac:dyDescent="0.25">
      <c r="A16" s="8">
        <v>6</v>
      </c>
      <c r="B16" s="25" t="s">
        <v>21</v>
      </c>
      <c r="C16" s="20">
        <v>87</v>
      </c>
      <c r="D16" s="20">
        <v>94.83</v>
      </c>
      <c r="E16" s="20">
        <v>91.35</v>
      </c>
      <c r="F16" s="21" t="s">
        <v>71</v>
      </c>
      <c r="G16" s="15">
        <f t="shared" si="0"/>
        <v>91.06</v>
      </c>
      <c r="H16" s="15">
        <f t="shared" si="1"/>
        <v>3.92</v>
      </c>
      <c r="I16" s="22">
        <f t="shared" si="2"/>
        <v>4.3</v>
      </c>
      <c r="J16" s="23">
        <f t="shared" si="3"/>
        <v>91.06</v>
      </c>
      <c r="K16" s="30">
        <v>20</v>
      </c>
      <c r="L16" s="15">
        <f t="shared" si="4"/>
        <v>1821.2</v>
      </c>
      <c r="M16" s="32" t="s">
        <v>37</v>
      </c>
      <c r="N16" s="29"/>
    </row>
    <row r="17" spans="1:14" s="2" customFormat="1" ht="15.75" x14ac:dyDescent="0.25">
      <c r="A17" s="8">
        <v>7</v>
      </c>
      <c r="B17" s="25" t="s">
        <v>72</v>
      </c>
      <c r="C17" s="20">
        <v>465</v>
      </c>
      <c r="D17" s="20">
        <v>506.85</v>
      </c>
      <c r="E17" s="20">
        <v>488.25</v>
      </c>
      <c r="F17" s="21" t="s">
        <v>73</v>
      </c>
      <c r="G17" s="15">
        <f t="shared" si="0"/>
        <v>486.7</v>
      </c>
      <c r="H17" s="15">
        <f t="shared" si="1"/>
        <v>20.97</v>
      </c>
      <c r="I17" s="22">
        <f t="shared" si="2"/>
        <v>4.3099999999999996</v>
      </c>
      <c r="J17" s="23">
        <f t="shared" si="3"/>
        <v>486.7</v>
      </c>
      <c r="K17" s="30">
        <v>6</v>
      </c>
      <c r="L17" s="15">
        <f t="shared" si="4"/>
        <v>2920.2</v>
      </c>
      <c r="M17" s="32" t="s">
        <v>36</v>
      </c>
      <c r="N17" s="29"/>
    </row>
    <row r="18" spans="1:14" s="2" customFormat="1" ht="15.75" x14ac:dyDescent="0.25">
      <c r="A18" s="8">
        <v>8</v>
      </c>
      <c r="B18" s="25" t="s">
        <v>22</v>
      </c>
      <c r="C18" s="20">
        <v>100</v>
      </c>
      <c r="D18" s="20">
        <v>109</v>
      </c>
      <c r="E18" s="20">
        <v>105</v>
      </c>
      <c r="F18" s="21" t="s">
        <v>73</v>
      </c>
      <c r="G18" s="15">
        <f t="shared" si="0"/>
        <v>104.67</v>
      </c>
      <c r="H18" s="15">
        <f t="shared" si="1"/>
        <v>4.51</v>
      </c>
      <c r="I18" s="22">
        <f t="shared" si="2"/>
        <v>4.3099999999999996</v>
      </c>
      <c r="J18" s="23">
        <f t="shared" si="3"/>
        <v>104.67</v>
      </c>
      <c r="K18" s="30">
        <v>6</v>
      </c>
      <c r="L18" s="15">
        <f t="shared" si="4"/>
        <v>628.02</v>
      </c>
      <c r="M18" s="32" t="s">
        <v>36</v>
      </c>
    </row>
    <row r="19" spans="1:14" s="2" customFormat="1" ht="15.75" x14ac:dyDescent="0.25">
      <c r="A19" s="8">
        <v>9</v>
      </c>
      <c r="B19" s="25" t="s">
        <v>23</v>
      </c>
      <c r="C19" s="20">
        <v>203</v>
      </c>
      <c r="D19" s="20">
        <v>221.27</v>
      </c>
      <c r="E19" s="20">
        <v>213.15</v>
      </c>
      <c r="F19" s="21" t="s">
        <v>74</v>
      </c>
      <c r="G19" s="15">
        <f t="shared" si="0"/>
        <v>212.47</v>
      </c>
      <c r="H19" s="15">
        <f t="shared" si="1"/>
        <v>9.15</v>
      </c>
      <c r="I19" s="22">
        <f t="shared" si="2"/>
        <v>4.3099999999999996</v>
      </c>
      <c r="J19" s="23">
        <f t="shared" si="3"/>
        <v>212.47</v>
      </c>
      <c r="K19" s="30">
        <v>10</v>
      </c>
      <c r="L19" s="15">
        <f t="shared" si="4"/>
        <v>2124.6999999999998</v>
      </c>
      <c r="M19" s="32" t="s">
        <v>35</v>
      </c>
    </row>
    <row r="20" spans="1:14" s="2" customFormat="1" ht="15.75" x14ac:dyDescent="0.25">
      <c r="A20" s="8">
        <v>10</v>
      </c>
      <c r="B20" s="25" t="s">
        <v>24</v>
      </c>
      <c r="C20" s="20">
        <v>41</v>
      </c>
      <c r="D20" s="20">
        <v>44.69</v>
      </c>
      <c r="E20" s="20">
        <v>43.05</v>
      </c>
      <c r="F20" s="21" t="s">
        <v>75</v>
      </c>
      <c r="G20" s="15">
        <f t="shared" si="0"/>
        <v>42.91</v>
      </c>
      <c r="H20" s="15">
        <f t="shared" si="1"/>
        <v>1.85</v>
      </c>
      <c r="I20" s="22">
        <f t="shared" si="2"/>
        <v>4.3099999999999996</v>
      </c>
      <c r="J20" s="23">
        <f t="shared" si="3"/>
        <v>42.91</v>
      </c>
      <c r="K20" s="30">
        <v>10</v>
      </c>
      <c r="L20" s="15">
        <f t="shared" si="4"/>
        <v>429.1</v>
      </c>
      <c r="M20" s="32" t="s">
        <v>37</v>
      </c>
    </row>
    <row r="21" spans="1:14" s="2" customFormat="1" ht="15.75" x14ac:dyDescent="0.25">
      <c r="A21" s="8">
        <v>11</v>
      </c>
      <c r="B21" s="25" t="s">
        <v>25</v>
      </c>
      <c r="C21" s="20">
        <v>21</v>
      </c>
      <c r="D21" s="20">
        <v>22.89</v>
      </c>
      <c r="E21" s="20">
        <v>22.05</v>
      </c>
      <c r="F21" s="21" t="s">
        <v>76</v>
      </c>
      <c r="G21" s="15">
        <f t="shared" si="0"/>
        <v>21.98</v>
      </c>
      <c r="H21" s="15">
        <f t="shared" si="1"/>
        <v>0.95</v>
      </c>
      <c r="I21" s="22">
        <f t="shared" si="2"/>
        <v>4.32</v>
      </c>
      <c r="J21" s="23">
        <f t="shared" si="3"/>
        <v>21.98</v>
      </c>
      <c r="K21" s="30">
        <v>10</v>
      </c>
      <c r="L21" s="15">
        <f t="shared" si="4"/>
        <v>219.8</v>
      </c>
      <c r="M21" s="32" t="s">
        <v>37</v>
      </c>
    </row>
    <row r="22" spans="1:14" s="2" customFormat="1" ht="15.75" x14ac:dyDescent="0.25">
      <c r="A22" s="8">
        <v>12</v>
      </c>
      <c r="B22" s="25" t="s">
        <v>41</v>
      </c>
      <c r="C22" s="20">
        <v>12</v>
      </c>
      <c r="D22" s="20">
        <v>13.08</v>
      </c>
      <c r="E22" s="20">
        <v>12.6</v>
      </c>
      <c r="F22" s="21" t="s">
        <v>77</v>
      </c>
      <c r="G22" s="15">
        <f t="shared" si="0"/>
        <v>12.56</v>
      </c>
      <c r="H22" s="15">
        <f t="shared" si="1"/>
        <v>0.54</v>
      </c>
      <c r="I22" s="22">
        <f t="shared" si="2"/>
        <v>4.3</v>
      </c>
      <c r="J22" s="23">
        <f t="shared" si="3"/>
        <v>12.56</v>
      </c>
      <c r="K22" s="30">
        <v>20</v>
      </c>
      <c r="L22" s="15">
        <f t="shared" si="4"/>
        <v>251.2</v>
      </c>
      <c r="M22" s="32" t="s">
        <v>37</v>
      </c>
    </row>
    <row r="23" spans="1:14" s="2" customFormat="1" ht="15.75" x14ac:dyDescent="0.25">
      <c r="A23" s="8">
        <v>13</v>
      </c>
      <c r="B23" s="25" t="s">
        <v>26</v>
      </c>
      <c r="C23" s="20">
        <v>131.5</v>
      </c>
      <c r="D23" s="20">
        <v>143.34</v>
      </c>
      <c r="E23" s="20">
        <v>138.08000000000001</v>
      </c>
      <c r="F23" s="21" t="s">
        <v>92</v>
      </c>
      <c r="G23" s="15">
        <f t="shared" si="0"/>
        <v>137.63999999999999</v>
      </c>
      <c r="H23" s="15">
        <f t="shared" si="1"/>
        <v>5.93</v>
      </c>
      <c r="I23" s="22">
        <f t="shared" si="2"/>
        <v>4.3099999999999996</v>
      </c>
      <c r="J23" s="23">
        <f t="shared" si="3"/>
        <v>137.63999999999999</v>
      </c>
      <c r="K23" s="30">
        <v>15</v>
      </c>
      <c r="L23" s="15">
        <f t="shared" si="4"/>
        <v>2064.6</v>
      </c>
      <c r="M23" s="32" t="s">
        <v>35</v>
      </c>
    </row>
    <row r="24" spans="1:14" s="2" customFormat="1" ht="15.75" x14ac:dyDescent="0.25">
      <c r="A24" s="8">
        <v>14</v>
      </c>
      <c r="B24" s="25" t="s">
        <v>27</v>
      </c>
      <c r="C24" s="20">
        <v>39</v>
      </c>
      <c r="D24" s="20">
        <v>42.51</v>
      </c>
      <c r="E24" s="20">
        <v>40.950000000000003</v>
      </c>
      <c r="F24" s="21" t="s">
        <v>78</v>
      </c>
      <c r="G24" s="15">
        <f t="shared" si="0"/>
        <v>40.82</v>
      </c>
      <c r="H24" s="15">
        <f t="shared" si="1"/>
        <v>1.76</v>
      </c>
      <c r="I24" s="22">
        <f t="shared" si="2"/>
        <v>4.3099999999999996</v>
      </c>
      <c r="J24" s="23">
        <f t="shared" si="3"/>
        <v>40.82</v>
      </c>
      <c r="K24" s="30">
        <v>10</v>
      </c>
      <c r="L24" s="15">
        <f t="shared" si="4"/>
        <v>408.2</v>
      </c>
      <c r="M24" s="32" t="s">
        <v>35</v>
      </c>
    </row>
    <row r="25" spans="1:14" s="2" customFormat="1" ht="15.75" x14ac:dyDescent="0.25">
      <c r="A25" s="8">
        <v>15</v>
      </c>
      <c r="B25" s="25" t="s">
        <v>28</v>
      </c>
      <c r="C25" s="20">
        <v>78</v>
      </c>
      <c r="D25" s="20">
        <v>85.02</v>
      </c>
      <c r="E25" s="20">
        <v>81.900000000000006</v>
      </c>
      <c r="F25" s="21" t="s">
        <v>79</v>
      </c>
      <c r="G25" s="15">
        <f t="shared" si="0"/>
        <v>81.64</v>
      </c>
      <c r="H25" s="15">
        <f t="shared" si="1"/>
        <v>3.52</v>
      </c>
      <c r="I25" s="22">
        <f t="shared" si="2"/>
        <v>4.3099999999999996</v>
      </c>
      <c r="J25" s="23">
        <f t="shared" si="3"/>
        <v>81.64</v>
      </c>
      <c r="K25" s="30">
        <v>15</v>
      </c>
      <c r="L25" s="15">
        <f t="shared" si="4"/>
        <v>1224.5999999999999</v>
      </c>
      <c r="M25" s="32" t="s">
        <v>37</v>
      </c>
    </row>
    <row r="26" spans="1:14" s="2" customFormat="1" ht="15.75" x14ac:dyDescent="0.25">
      <c r="A26" s="8">
        <v>16</v>
      </c>
      <c r="B26" s="25" t="s">
        <v>29</v>
      </c>
      <c r="C26" s="20">
        <v>197</v>
      </c>
      <c r="D26" s="20">
        <v>214.73</v>
      </c>
      <c r="E26" s="20">
        <v>206.85</v>
      </c>
      <c r="F26" s="21" t="s">
        <v>80</v>
      </c>
      <c r="G26" s="15">
        <f t="shared" si="0"/>
        <v>206.19</v>
      </c>
      <c r="H26" s="15">
        <f t="shared" si="1"/>
        <v>8.8800000000000008</v>
      </c>
      <c r="I26" s="22">
        <f t="shared" si="2"/>
        <v>4.3099999999999996</v>
      </c>
      <c r="J26" s="23">
        <f t="shared" si="3"/>
        <v>206.19</v>
      </c>
      <c r="K26" s="30">
        <v>20</v>
      </c>
      <c r="L26" s="15">
        <f t="shared" si="4"/>
        <v>4123.8</v>
      </c>
      <c r="M26" s="32" t="s">
        <v>35</v>
      </c>
    </row>
    <row r="27" spans="1:14" s="2" customFormat="1" ht="15.75" x14ac:dyDescent="0.25">
      <c r="A27" s="8">
        <v>17</v>
      </c>
      <c r="B27" s="25" t="s">
        <v>22</v>
      </c>
      <c r="C27" s="20">
        <v>104</v>
      </c>
      <c r="D27" s="20">
        <v>113.36</v>
      </c>
      <c r="E27" s="20">
        <v>109.2</v>
      </c>
      <c r="F27" s="21" t="s">
        <v>73</v>
      </c>
      <c r="G27" s="15">
        <f t="shared" si="0"/>
        <v>108.85</v>
      </c>
      <c r="H27" s="15">
        <f t="shared" si="1"/>
        <v>4.6900000000000004</v>
      </c>
      <c r="I27" s="22">
        <f t="shared" si="2"/>
        <v>4.3099999999999996</v>
      </c>
      <c r="J27" s="23">
        <f t="shared" si="3"/>
        <v>108.85</v>
      </c>
      <c r="K27" s="30">
        <v>10</v>
      </c>
      <c r="L27" s="15">
        <f t="shared" si="4"/>
        <v>1088.5</v>
      </c>
      <c r="M27" s="32" t="s">
        <v>36</v>
      </c>
    </row>
    <row r="28" spans="1:14" s="2" customFormat="1" ht="15.75" x14ac:dyDescent="0.25">
      <c r="A28" s="8">
        <v>18</v>
      </c>
      <c r="B28" s="25" t="s">
        <v>30</v>
      </c>
      <c r="C28" s="20">
        <v>468</v>
      </c>
      <c r="D28" s="20">
        <v>510.12</v>
      </c>
      <c r="E28" s="20">
        <v>491.4</v>
      </c>
      <c r="F28" s="21" t="s">
        <v>81</v>
      </c>
      <c r="G28" s="15">
        <f t="shared" si="0"/>
        <v>489.84</v>
      </c>
      <c r="H28" s="15">
        <f t="shared" si="1"/>
        <v>21.1</v>
      </c>
      <c r="I28" s="22">
        <f t="shared" si="2"/>
        <v>4.3099999999999996</v>
      </c>
      <c r="J28" s="23">
        <f t="shared" si="3"/>
        <v>489.84</v>
      </c>
      <c r="K28" s="14">
        <v>30</v>
      </c>
      <c r="L28" s="15">
        <f t="shared" si="4"/>
        <v>14695.2</v>
      </c>
      <c r="M28" s="32" t="s">
        <v>37</v>
      </c>
      <c r="N28" s="29"/>
    </row>
    <row r="29" spans="1:14" s="2" customFormat="1" ht="15.75" x14ac:dyDescent="0.25">
      <c r="A29" s="8">
        <v>19</v>
      </c>
      <c r="B29" s="25" t="s">
        <v>29</v>
      </c>
      <c r="C29" s="20">
        <v>125</v>
      </c>
      <c r="D29" s="20">
        <v>136.25</v>
      </c>
      <c r="E29" s="20">
        <v>131.25</v>
      </c>
      <c r="F29" s="21" t="s">
        <v>82</v>
      </c>
      <c r="G29" s="15">
        <f t="shared" si="0"/>
        <v>130.83000000000001</v>
      </c>
      <c r="H29" s="15">
        <f t="shared" si="1"/>
        <v>5.64</v>
      </c>
      <c r="I29" s="22">
        <f t="shared" si="2"/>
        <v>4.3099999999999996</v>
      </c>
      <c r="J29" s="23">
        <f t="shared" si="3"/>
        <v>130.83000000000001</v>
      </c>
      <c r="K29" s="14">
        <v>20</v>
      </c>
      <c r="L29" s="15">
        <f t="shared" si="4"/>
        <v>2616.6</v>
      </c>
      <c r="M29" s="32" t="s">
        <v>37</v>
      </c>
    </row>
    <row r="30" spans="1:14" s="2" customFormat="1" ht="15.75" x14ac:dyDescent="0.25">
      <c r="A30" s="8">
        <v>20</v>
      </c>
      <c r="B30" s="25" t="s">
        <v>42</v>
      </c>
      <c r="C30" s="20">
        <v>36</v>
      </c>
      <c r="D30" s="20">
        <v>39.24</v>
      </c>
      <c r="E30" s="20">
        <v>37.799999999999997</v>
      </c>
      <c r="F30" s="21" t="s">
        <v>43</v>
      </c>
      <c r="G30" s="15">
        <f t="shared" si="0"/>
        <v>37.68</v>
      </c>
      <c r="H30" s="15">
        <f t="shared" si="1"/>
        <v>1.62</v>
      </c>
      <c r="I30" s="22">
        <f t="shared" si="2"/>
        <v>4.3</v>
      </c>
      <c r="J30" s="23">
        <f t="shared" si="3"/>
        <v>37.68</v>
      </c>
      <c r="K30" s="14">
        <v>30</v>
      </c>
      <c r="L30" s="15">
        <f t="shared" si="4"/>
        <v>1130.4000000000001</v>
      </c>
      <c r="M30" s="32" t="s">
        <v>37</v>
      </c>
    </row>
    <row r="31" spans="1:14" s="2" customFormat="1" ht="15.75" x14ac:dyDescent="0.25">
      <c r="A31" s="8">
        <v>21</v>
      </c>
      <c r="B31" s="25" t="s">
        <v>44</v>
      </c>
      <c r="C31" s="20">
        <v>327</v>
      </c>
      <c r="D31" s="20">
        <v>356.43</v>
      </c>
      <c r="E31" s="20">
        <v>343.35</v>
      </c>
      <c r="F31" s="21" t="s">
        <v>45</v>
      </c>
      <c r="G31" s="15">
        <f t="shared" si="0"/>
        <v>342.26</v>
      </c>
      <c r="H31" s="15">
        <f t="shared" si="1"/>
        <v>14.75</v>
      </c>
      <c r="I31" s="22">
        <f t="shared" si="2"/>
        <v>4.3099999999999996</v>
      </c>
      <c r="J31" s="23">
        <f t="shared" si="3"/>
        <v>342.26</v>
      </c>
      <c r="K31" s="14">
        <v>10</v>
      </c>
      <c r="L31" s="15">
        <f t="shared" si="4"/>
        <v>3422.6</v>
      </c>
      <c r="M31" s="32" t="s">
        <v>35</v>
      </c>
    </row>
    <row r="32" spans="1:14" s="2" customFormat="1" ht="15.75" x14ac:dyDescent="0.25">
      <c r="A32" s="8">
        <v>22</v>
      </c>
      <c r="B32" s="25" t="s">
        <v>16</v>
      </c>
      <c r="C32" s="20">
        <v>126</v>
      </c>
      <c r="D32" s="20">
        <v>137.34</v>
      </c>
      <c r="E32" s="20">
        <v>132.30000000000001</v>
      </c>
      <c r="F32" s="21" t="s">
        <v>38</v>
      </c>
      <c r="G32" s="15">
        <f t="shared" si="0"/>
        <v>131.88</v>
      </c>
      <c r="H32" s="15">
        <f t="shared" si="1"/>
        <v>5.68</v>
      </c>
      <c r="I32" s="22">
        <f t="shared" si="2"/>
        <v>4.3099999999999996</v>
      </c>
      <c r="J32" s="23">
        <f t="shared" si="3"/>
        <v>131.88</v>
      </c>
      <c r="K32" s="14">
        <v>100</v>
      </c>
      <c r="L32" s="15">
        <f t="shared" si="4"/>
        <v>13188</v>
      </c>
      <c r="M32" s="32" t="s">
        <v>35</v>
      </c>
    </row>
    <row r="33" spans="1:13" s="2" customFormat="1" ht="15.75" x14ac:dyDescent="0.25">
      <c r="A33" s="8">
        <v>23</v>
      </c>
      <c r="B33" s="25" t="s">
        <v>46</v>
      </c>
      <c r="C33" s="20">
        <v>280</v>
      </c>
      <c r="D33" s="20">
        <v>305.2</v>
      </c>
      <c r="E33" s="20">
        <v>294</v>
      </c>
      <c r="F33" s="21" t="s">
        <v>38</v>
      </c>
      <c r="G33" s="15">
        <f t="shared" si="0"/>
        <v>293.07</v>
      </c>
      <c r="H33" s="15">
        <f t="shared" si="1"/>
        <v>12.63</v>
      </c>
      <c r="I33" s="22">
        <f t="shared" si="2"/>
        <v>4.3099999999999996</v>
      </c>
      <c r="J33" s="23">
        <f t="shared" si="3"/>
        <v>293.07</v>
      </c>
      <c r="K33" s="14">
        <v>20</v>
      </c>
      <c r="L33" s="15">
        <f t="shared" si="4"/>
        <v>5861.4</v>
      </c>
      <c r="M33" s="32" t="s">
        <v>35</v>
      </c>
    </row>
    <row r="34" spans="1:13" s="2" customFormat="1" ht="31.5" x14ac:dyDescent="0.25">
      <c r="A34" s="8">
        <v>24</v>
      </c>
      <c r="B34" s="25" t="s">
        <v>47</v>
      </c>
      <c r="C34" s="20">
        <v>432</v>
      </c>
      <c r="D34" s="20">
        <v>470.88</v>
      </c>
      <c r="E34" s="20">
        <v>453.6</v>
      </c>
      <c r="F34" s="21" t="s">
        <v>48</v>
      </c>
      <c r="G34" s="15">
        <f t="shared" si="0"/>
        <v>452.16</v>
      </c>
      <c r="H34" s="15">
        <f t="shared" si="1"/>
        <v>19.48</v>
      </c>
      <c r="I34" s="22">
        <f t="shared" si="2"/>
        <v>4.3099999999999996</v>
      </c>
      <c r="J34" s="23">
        <f t="shared" si="3"/>
        <v>452.16</v>
      </c>
      <c r="K34" s="14">
        <v>10</v>
      </c>
      <c r="L34" s="15">
        <f t="shared" si="4"/>
        <v>4521.6000000000004</v>
      </c>
      <c r="M34" s="32" t="s">
        <v>35</v>
      </c>
    </row>
    <row r="35" spans="1:13" s="2" customFormat="1" ht="15.75" x14ac:dyDescent="0.25">
      <c r="A35" s="8">
        <v>25</v>
      </c>
      <c r="B35" s="25" t="s">
        <v>49</v>
      </c>
      <c r="C35" s="20">
        <v>477</v>
      </c>
      <c r="D35" s="20">
        <v>519.92999999999995</v>
      </c>
      <c r="E35" s="20">
        <v>500.85</v>
      </c>
      <c r="F35" s="21" t="s">
        <v>48</v>
      </c>
      <c r="G35" s="15">
        <f t="shared" si="0"/>
        <v>499.26</v>
      </c>
      <c r="H35" s="15">
        <f t="shared" si="1"/>
        <v>21.51</v>
      </c>
      <c r="I35" s="22">
        <f t="shared" si="2"/>
        <v>4.3099999999999996</v>
      </c>
      <c r="J35" s="23">
        <f t="shared" si="3"/>
        <v>499.26</v>
      </c>
      <c r="K35" s="14">
        <v>6</v>
      </c>
      <c r="L35" s="15">
        <f t="shared" si="4"/>
        <v>2995.56</v>
      </c>
      <c r="M35" s="32" t="s">
        <v>35</v>
      </c>
    </row>
    <row r="36" spans="1:13" s="2" customFormat="1" ht="15.75" x14ac:dyDescent="0.25">
      <c r="A36" s="8">
        <v>26</v>
      </c>
      <c r="B36" s="25" t="s">
        <v>50</v>
      </c>
      <c r="C36" s="20">
        <v>477</v>
      </c>
      <c r="D36" s="20">
        <v>519.92999999999995</v>
      </c>
      <c r="E36" s="20">
        <v>500.85</v>
      </c>
      <c r="F36" s="21" t="s">
        <v>48</v>
      </c>
      <c r="G36" s="15">
        <f t="shared" si="0"/>
        <v>499.26</v>
      </c>
      <c r="H36" s="15">
        <f t="shared" si="1"/>
        <v>21.51</v>
      </c>
      <c r="I36" s="22">
        <f t="shared" si="2"/>
        <v>4.3099999999999996</v>
      </c>
      <c r="J36" s="23">
        <f t="shared" si="3"/>
        <v>499.26</v>
      </c>
      <c r="K36" s="14">
        <v>6</v>
      </c>
      <c r="L36" s="15">
        <f t="shared" si="4"/>
        <v>2995.56</v>
      </c>
      <c r="M36" s="32" t="s">
        <v>35</v>
      </c>
    </row>
    <row r="37" spans="1:13" s="2" customFormat="1" ht="15.75" x14ac:dyDescent="0.25">
      <c r="A37" s="8">
        <v>27</v>
      </c>
      <c r="B37" s="25" t="s">
        <v>51</v>
      </c>
      <c r="C37" s="20">
        <v>477</v>
      </c>
      <c r="D37" s="20">
        <v>519.92999999999995</v>
      </c>
      <c r="E37" s="20">
        <v>500.85</v>
      </c>
      <c r="F37" s="21" t="s">
        <v>48</v>
      </c>
      <c r="G37" s="15">
        <f t="shared" si="0"/>
        <v>499.26</v>
      </c>
      <c r="H37" s="15">
        <f t="shared" si="1"/>
        <v>21.51</v>
      </c>
      <c r="I37" s="22">
        <f t="shared" si="2"/>
        <v>4.3099999999999996</v>
      </c>
      <c r="J37" s="23">
        <f t="shared" si="3"/>
        <v>499.26</v>
      </c>
      <c r="K37" s="14">
        <v>6</v>
      </c>
      <c r="L37" s="15">
        <f t="shared" si="4"/>
        <v>2995.56</v>
      </c>
      <c r="M37" s="32" t="s">
        <v>35</v>
      </c>
    </row>
    <row r="38" spans="1:13" s="2" customFormat="1" ht="15.75" x14ac:dyDescent="0.25">
      <c r="A38" s="8">
        <v>28</v>
      </c>
      <c r="B38" s="25" t="s">
        <v>52</v>
      </c>
      <c r="C38" s="20">
        <v>98</v>
      </c>
      <c r="D38" s="20">
        <v>106.82</v>
      </c>
      <c r="E38" s="20">
        <v>102.9</v>
      </c>
      <c r="F38" s="21" t="s">
        <v>83</v>
      </c>
      <c r="G38" s="15">
        <f t="shared" si="0"/>
        <v>102.57</v>
      </c>
      <c r="H38" s="15">
        <f t="shared" si="1"/>
        <v>4.42</v>
      </c>
      <c r="I38" s="22">
        <f t="shared" si="2"/>
        <v>4.3099999999999996</v>
      </c>
      <c r="J38" s="23">
        <f t="shared" si="3"/>
        <v>102.57</v>
      </c>
      <c r="K38" s="14">
        <v>20</v>
      </c>
      <c r="L38" s="15">
        <f t="shared" si="4"/>
        <v>2051.4</v>
      </c>
      <c r="M38" s="32" t="s">
        <v>37</v>
      </c>
    </row>
    <row r="39" spans="1:13" s="2" customFormat="1" ht="15.75" x14ac:dyDescent="0.25">
      <c r="A39" s="8">
        <v>29</v>
      </c>
      <c r="B39" s="25" t="s">
        <v>53</v>
      </c>
      <c r="C39" s="20">
        <v>807</v>
      </c>
      <c r="D39" s="20">
        <v>879.63</v>
      </c>
      <c r="E39" s="20">
        <v>847.35</v>
      </c>
      <c r="F39" s="21" t="s">
        <v>83</v>
      </c>
      <c r="G39" s="15">
        <f t="shared" si="0"/>
        <v>844.66</v>
      </c>
      <c r="H39" s="15">
        <f t="shared" si="1"/>
        <v>36.39</v>
      </c>
      <c r="I39" s="22">
        <f t="shared" si="2"/>
        <v>4.3099999999999996</v>
      </c>
      <c r="J39" s="23">
        <f t="shared" si="3"/>
        <v>844.66</v>
      </c>
      <c r="K39" s="14">
        <v>5</v>
      </c>
      <c r="L39" s="15">
        <f t="shared" si="4"/>
        <v>4223.3</v>
      </c>
      <c r="M39" s="32" t="s">
        <v>37</v>
      </c>
    </row>
    <row r="40" spans="1:13" s="2" customFormat="1" ht="15.75" x14ac:dyDescent="0.25">
      <c r="A40" s="8">
        <v>30</v>
      </c>
      <c r="B40" s="25" t="s">
        <v>54</v>
      </c>
      <c r="C40" s="20">
        <v>650</v>
      </c>
      <c r="D40" s="20">
        <v>708.5</v>
      </c>
      <c r="E40" s="20">
        <v>682.5</v>
      </c>
      <c r="F40" s="21" t="s">
        <v>84</v>
      </c>
      <c r="G40" s="15">
        <f t="shared" si="0"/>
        <v>680.33</v>
      </c>
      <c r="H40" s="15">
        <f t="shared" si="1"/>
        <v>29.31</v>
      </c>
      <c r="I40" s="22">
        <f t="shared" si="2"/>
        <v>4.3099999999999996</v>
      </c>
      <c r="J40" s="23">
        <f t="shared" si="3"/>
        <v>680.33</v>
      </c>
      <c r="K40" s="14">
        <v>6</v>
      </c>
      <c r="L40" s="15">
        <f t="shared" si="4"/>
        <v>4081.98</v>
      </c>
      <c r="M40" s="32" t="s">
        <v>37</v>
      </c>
    </row>
    <row r="41" spans="1:13" s="2" customFormat="1" ht="15.75" x14ac:dyDescent="0.25">
      <c r="A41" s="8">
        <v>31</v>
      </c>
      <c r="B41" s="25" t="s">
        <v>55</v>
      </c>
      <c r="C41" s="20">
        <v>69</v>
      </c>
      <c r="D41" s="20">
        <v>75.209999999999994</v>
      </c>
      <c r="E41" s="20">
        <v>72.45</v>
      </c>
      <c r="F41" s="21" t="s">
        <v>85</v>
      </c>
      <c r="G41" s="15">
        <f t="shared" si="0"/>
        <v>72.22</v>
      </c>
      <c r="H41" s="15">
        <f t="shared" si="1"/>
        <v>3.11</v>
      </c>
      <c r="I41" s="22">
        <f t="shared" si="2"/>
        <v>4.3099999999999996</v>
      </c>
      <c r="J41" s="23">
        <f t="shared" si="3"/>
        <v>72.22</v>
      </c>
      <c r="K41" s="14">
        <v>6</v>
      </c>
      <c r="L41" s="15">
        <f t="shared" si="4"/>
        <v>433.32</v>
      </c>
      <c r="M41" s="32" t="s">
        <v>35</v>
      </c>
    </row>
    <row r="42" spans="1:13" s="2" customFormat="1" ht="15.75" x14ac:dyDescent="0.25">
      <c r="A42" s="8">
        <v>32</v>
      </c>
      <c r="B42" s="25" t="s">
        <v>56</v>
      </c>
      <c r="C42" s="20">
        <v>1386</v>
      </c>
      <c r="D42" s="20">
        <v>1510.74</v>
      </c>
      <c r="E42" s="20">
        <v>1455.3</v>
      </c>
      <c r="F42" s="21" t="s">
        <v>48</v>
      </c>
      <c r="G42" s="15">
        <f t="shared" si="0"/>
        <v>1450.68</v>
      </c>
      <c r="H42" s="15">
        <f t="shared" si="1"/>
        <v>62.5</v>
      </c>
      <c r="I42" s="22">
        <f t="shared" si="2"/>
        <v>4.3099999999999996</v>
      </c>
      <c r="J42" s="23">
        <f t="shared" si="3"/>
        <v>1450.68</v>
      </c>
      <c r="K42" s="14">
        <v>2</v>
      </c>
      <c r="L42" s="15">
        <f t="shared" si="4"/>
        <v>2901.36</v>
      </c>
      <c r="M42" s="32" t="s">
        <v>35</v>
      </c>
    </row>
    <row r="43" spans="1:13" s="2" customFormat="1" ht="15.75" x14ac:dyDescent="0.25">
      <c r="A43" s="8">
        <v>33</v>
      </c>
      <c r="B43" s="25" t="s">
        <v>57</v>
      </c>
      <c r="C43" s="20">
        <v>936.01</v>
      </c>
      <c r="D43" s="20">
        <v>1020.25</v>
      </c>
      <c r="E43" s="20">
        <v>982.81</v>
      </c>
      <c r="F43" s="21" t="s">
        <v>88</v>
      </c>
      <c r="G43" s="15">
        <f t="shared" si="0"/>
        <v>979.69</v>
      </c>
      <c r="H43" s="15">
        <f t="shared" si="1"/>
        <v>42.21</v>
      </c>
      <c r="I43" s="22">
        <f t="shared" si="2"/>
        <v>4.3099999999999996</v>
      </c>
      <c r="J43" s="23">
        <f t="shared" si="3"/>
        <v>979.69</v>
      </c>
      <c r="K43" s="14">
        <v>3</v>
      </c>
      <c r="L43" s="15">
        <f t="shared" si="4"/>
        <v>2939.07</v>
      </c>
      <c r="M43" s="32" t="s">
        <v>35</v>
      </c>
    </row>
    <row r="44" spans="1:13" s="2" customFormat="1" ht="15.75" x14ac:dyDescent="0.25">
      <c r="A44" s="8">
        <v>34</v>
      </c>
      <c r="B44" s="25" t="s">
        <v>58</v>
      </c>
      <c r="C44" s="20">
        <v>1600</v>
      </c>
      <c r="D44" s="20">
        <v>1744</v>
      </c>
      <c r="E44" s="20">
        <v>1680</v>
      </c>
      <c r="F44" s="21" t="s">
        <v>86</v>
      </c>
      <c r="G44" s="15">
        <f t="shared" si="0"/>
        <v>1674.67</v>
      </c>
      <c r="H44" s="15">
        <f t="shared" si="1"/>
        <v>72.150000000000006</v>
      </c>
      <c r="I44" s="22">
        <f t="shared" si="2"/>
        <v>4.3099999999999996</v>
      </c>
      <c r="J44" s="23">
        <f t="shared" si="3"/>
        <v>1674.67</v>
      </c>
      <c r="K44" s="14">
        <v>2</v>
      </c>
      <c r="L44" s="15">
        <f t="shared" si="4"/>
        <v>3349.34</v>
      </c>
      <c r="M44" s="32" t="s">
        <v>37</v>
      </c>
    </row>
    <row r="45" spans="1:13" s="2" customFormat="1" ht="15.75" x14ac:dyDescent="0.25">
      <c r="A45" s="8">
        <v>35</v>
      </c>
      <c r="B45" s="25" t="s">
        <v>59</v>
      </c>
      <c r="C45" s="20">
        <v>207</v>
      </c>
      <c r="D45" s="20">
        <v>225.63</v>
      </c>
      <c r="E45" s="20">
        <v>217.35</v>
      </c>
      <c r="F45" s="21" t="s">
        <v>87</v>
      </c>
      <c r="G45" s="15">
        <f t="shared" si="0"/>
        <v>216.66</v>
      </c>
      <c r="H45" s="15">
        <f t="shared" si="1"/>
        <v>9.33</v>
      </c>
      <c r="I45" s="22">
        <f t="shared" si="2"/>
        <v>4.3099999999999996</v>
      </c>
      <c r="J45" s="23">
        <f t="shared" si="3"/>
        <v>216.66</v>
      </c>
      <c r="K45" s="14">
        <v>5</v>
      </c>
      <c r="L45" s="15">
        <f t="shared" si="4"/>
        <v>1083.3</v>
      </c>
      <c r="M45" s="32" t="s">
        <v>35</v>
      </c>
    </row>
    <row r="46" spans="1:13" s="2" customFormat="1" ht="15.75" x14ac:dyDescent="0.25">
      <c r="A46" s="8">
        <v>36</v>
      </c>
      <c r="B46" s="25" t="s">
        <v>60</v>
      </c>
      <c r="C46" s="20">
        <v>198</v>
      </c>
      <c r="D46" s="20">
        <v>215.82</v>
      </c>
      <c r="E46" s="20">
        <v>207.9</v>
      </c>
      <c r="F46" s="21" t="s">
        <v>93</v>
      </c>
      <c r="G46" s="15">
        <f t="shared" si="0"/>
        <v>207.24</v>
      </c>
      <c r="H46" s="15">
        <f t="shared" si="1"/>
        <v>8.93</v>
      </c>
      <c r="I46" s="22">
        <f t="shared" si="2"/>
        <v>4.3099999999999996</v>
      </c>
      <c r="J46" s="23">
        <f t="shared" si="3"/>
        <v>207.24</v>
      </c>
      <c r="K46" s="14">
        <v>6</v>
      </c>
      <c r="L46" s="15">
        <f t="shared" si="4"/>
        <v>1243.44</v>
      </c>
      <c r="M46" s="32" t="s">
        <v>35</v>
      </c>
    </row>
    <row r="47" spans="1:13" s="2" customFormat="1" ht="15.75" x14ac:dyDescent="0.25">
      <c r="A47" s="8">
        <v>37</v>
      </c>
      <c r="B47" s="25" t="s">
        <v>61</v>
      </c>
      <c r="C47" s="20">
        <v>67</v>
      </c>
      <c r="D47" s="20">
        <v>73.03</v>
      </c>
      <c r="E47" s="20">
        <v>70.349999999999994</v>
      </c>
      <c r="F47" s="21" t="s">
        <v>88</v>
      </c>
      <c r="G47" s="15">
        <f t="shared" si="0"/>
        <v>70.13</v>
      </c>
      <c r="H47" s="15">
        <f t="shared" si="1"/>
        <v>3.02</v>
      </c>
      <c r="I47" s="22">
        <f t="shared" si="2"/>
        <v>4.3099999999999996</v>
      </c>
      <c r="J47" s="23">
        <f t="shared" si="3"/>
        <v>70.13</v>
      </c>
      <c r="K47" s="14">
        <v>10</v>
      </c>
      <c r="L47" s="15">
        <f t="shared" si="4"/>
        <v>701.3</v>
      </c>
      <c r="M47" s="32" t="s">
        <v>37</v>
      </c>
    </row>
    <row r="48" spans="1:13" s="2" customFormat="1" ht="15.75" x14ac:dyDescent="0.25">
      <c r="A48" s="8">
        <v>38</v>
      </c>
      <c r="B48" s="25" t="s">
        <v>62</v>
      </c>
      <c r="C48" s="20">
        <v>2000</v>
      </c>
      <c r="D48" s="20">
        <v>2180</v>
      </c>
      <c r="E48" s="20">
        <v>2100</v>
      </c>
      <c r="F48" s="21" t="s">
        <v>94</v>
      </c>
      <c r="G48" s="15">
        <f t="shared" si="0"/>
        <v>2093.33</v>
      </c>
      <c r="H48" s="15">
        <f t="shared" si="1"/>
        <v>90.18</v>
      </c>
      <c r="I48" s="22">
        <f t="shared" si="2"/>
        <v>4.3099999999999996</v>
      </c>
      <c r="J48" s="23">
        <f t="shared" si="3"/>
        <v>2093.33</v>
      </c>
      <c r="K48" s="14">
        <v>10</v>
      </c>
      <c r="L48" s="15">
        <f t="shared" si="4"/>
        <v>20933.3</v>
      </c>
      <c r="M48" s="32" t="s">
        <v>37</v>
      </c>
    </row>
    <row r="49" spans="1:13" s="2" customFormat="1" ht="15.75" x14ac:dyDescent="0.25">
      <c r="A49" s="8">
        <v>39</v>
      </c>
      <c r="B49" s="25" t="s">
        <v>63</v>
      </c>
      <c r="C49" s="20">
        <v>816</v>
      </c>
      <c r="D49" s="20">
        <v>889.44</v>
      </c>
      <c r="E49" s="20">
        <v>856.8</v>
      </c>
      <c r="F49" s="21" t="s">
        <v>94</v>
      </c>
      <c r="G49" s="15">
        <f t="shared" si="0"/>
        <v>854.08</v>
      </c>
      <c r="H49" s="15">
        <f t="shared" si="1"/>
        <v>36.799999999999997</v>
      </c>
      <c r="I49" s="22">
        <f t="shared" si="2"/>
        <v>4.3099999999999996</v>
      </c>
      <c r="J49" s="23">
        <f t="shared" si="3"/>
        <v>854.08</v>
      </c>
      <c r="K49" s="14">
        <v>6</v>
      </c>
      <c r="L49" s="15">
        <f t="shared" si="4"/>
        <v>5124.4799999999996</v>
      </c>
      <c r="M49" s="32" t="s">
        <v>37</v>
      </c>
    </row>
    <row r="50" spans="1:13" s="2" customFormat="1" ht="15.75" x14ac:dyDescent="0.25">
      <c r="A50" s="8">
        <v>40</v>
      </c>
      <c r="B50" s="25" t="s">
        <v>64</v>
      </c>
      <c r="C50" s="20">
        <v>610</v>
      </c>
      <c r="D50" s="20">
        <v>664.9</v>
      </c>
      <c r="E50" s="20">
        <v>640.5</v>
      </c>
      <c r="F50" s="21" t="s">
        <v>94</v>
      </c>
      <c r="G50" s="15">
        <f t="shared" si="0"/>
        <v>638.47</v>
      </c>
      <c r="H50" s="15">
        <f t="shared" si="1"/>
        <v>27.51</v>
      </c>
      <c r="I50" s="22">
        <f t="shared" si="2"/>
        <v>4.3099999999999996</v>
      </c>
      <c r="J50" s="23">
        <f t="shared" si="3"/>
        <v>638.47</v>
      </c>
      <c r="K50" s="14">
        <v>6</v>
      </c>
      <c r="L50" s="15">
        <f t="shared" si="4"/>
        <v>3830.82</v>
      </c>
      <c r="M50" s="32" t="s">
        <v>37</v>
      </c>
    </row>
    <row r="51" spans="1:13" s="2" customFormat="1" ht="15.75" x14ac:dyDescent="0.25">
      <c r="A51" s="8">
        <v>41</v>
      </c>
      <c r="B51" s="25" t="s">
        <v>65</v>
      </c>
      <c r="C51" s="20">
        <v>34</v>
      </c>
      <c r="D51" s="20">
        <v>37.06</v>
      </c>
      <c r="E51" s="20">
        <v>35.700000000000003</v>
      </c>
      <c r="F51" s="21" t="s">
        <v>89</v>
      </c>
      <c r="G51" s="15">
        <f t="shared" si="0"/>
        <v>35.590000000000003</v>
      </c>
      <c r="H51" s="15">
        <f t="shared" si="1"/>
        <v>1.53</v>
      </c>
      <c r="I51" s="22">
        <f t="shared" si="2"/>
        <v>4.3</v>
      </c>
      <c r="J51" s="23">
        <f t="shared" si="3"/>
        <v>35.590000000000003</v>
      </c>
      <c r="K51" s="14">
        <v>30</v>
      </c>
      <c r="L51" s="15">
        <f t="shared" si="4"/>
        <v>1067.7</v>
      </c>
      <c r="M51" s="32" t="s">
        <v>35</v>
      </c>
    </row>
    <row r="52" spans="1:13" s="2" customFormat="1" ht="15.75" x14ac:dyDescent="0.25">
      <c r="A52" s="8">
        <v>42</v>
      </c>
      <c r="B52" s="25" t="s">
        <v>66</v>
      </c>
      <c r="C52" s="20">
        <v>161</v>
      </c>
      <c r="D52" s="20">
        <v>175.49</v>
      </c>
      <c r="E52" s="20">
        <v>169.05</v>
      </c>
      <c r="F52" s="21" t="s">
        <v>95</v>
      </c>
      <c r="G52" s="15">
        <f t="shared" si="0"/>
        <v>168.51</v>
      </c>
      <c r="H52" s="15">
        <f t="shared" si="1"/>
        <v>7.26</v>
      </c>
      <c r="I52" s="22">
        <f t="shared" si="2"/>
        <v>4.3099999999999996</v>
      </c>
      <c r="J52" s="23">
        <f t="shared" si="3"/>
        <v>168.51</v>
      </c>
      <c r="K52" s="14">
        <v>30</v>
      </c>
      <c r="L52" s="15">
        <f t="shared" si="4"/>
        <v>5055.3</v>
      </c>
      <c r="M52" s="32" t="s">
        <v>37</v>
      </c>
    </row>
    <row r="53" spans="1:13" s="2" customFormat="1" ht="15.75" x14ac:dyDescent="0.25">
      <c r="A53" s="8">
        <v>43</v>
      </c>
      <c r="B53" s="25" t="s">
        <v>67</v>
      </c>
      <c r="C53" s="20">
        <v>910</v>
      </c>
      <c r="D53" s="20">
        <v>991.9</v>
      </c>
      <c r="E53" s="20">
        <v>955.5</v>
      </c>
      <c r="F53" s="21" t="s">
        <v>90</v>
      </c>
      <c r="G53" s="15">
        <f t="shared" si="0"/>
        <v>952.47</v>
      </c>
      <c r="H53" s="15">
        <f t="shared" si="1"/>
        <v>41.03</v>
      </c>
      <c r="I53" s="22">
        <f t="shared" si="2"/>
        <v>4.3099999999999996</v>
      </c>
      <c r="J53" s="23">
        <f t="shared" si="3"/>
        <v>952.47</v>
      </c>
      <c r="K53" s="14">
        <v>5</v>
      </c>
      <c r="L53" s="15">
        <f t="shared" si="4"/>
        <v>4762.3500000000004</v>
      </c>
      <c r="M53" s="32" t="s">
        <v>37</v>
      </c>
    </row>
    <row r="54" spans="1:13" s="2" customFormat="1" ht="15.75" x14ac:dyDescent="0.25">
      <c r="A54" s="8">
        <v>44</v>
      </c>
      <c r="B54" s="25" t="s">
        <v>68</v>
      </c>
      <c r="C54" s="20">
        <v>189</v>
      </c>
      <c r="D54" s="20">
        <v>206.01</v>
      </c>
      <c r="E54" s="20">
        <v>198.45</v>
      </c>
      <c r="F54" s="21" t="s">
        <v>91</v>
      </c>
      <c r="G54" s="15">
        <f t="shared" si="0"/>
        <v>197.82</v>
      </c>
      <c r="H54" s="15">
        <f t="shared" si="1"/>
        <v>8.52</v>
      </c>
      <c r="I54" s="22">
        <f t="shared" si="2"/>
        <v>4.3099999999999996</v>
      </c>
      <c r="J54" s="23">
        <f t="shared" si="3"/>
        <v>197.82</v>
      </c>
      <c r="K54" s="14">
        <v>20</v>
      </c>
      <c r="L54" s="15">
        <f t="shared" si="4"/>
        <v>3956.4</v>
      </c>
      <c r="M54" s="32" t="s">
        <v>37</v>
      </c>
    </row>
    <row r="55" spans="1:13" ht="15.75" x14ac:dyDescent="0.25">
      <c r="A55" s="34" t="s">
        <v>9</v>
      </c>
      <c r="B55" s="34"/>
      <c r="C55" s="34"/>
      <c r="D55" s="34"/>
      <c r="E55" s="34"/>
      <c r="F55" s="34"/>
      <c r="G55" s="34"/>
      <c r="H55" s="34"/>
      <c r="I55" s="34"/>
      <c r="J55" s="34"/>
      <c r="K55" s="16"/>
      <c r="L55" s="15">
        <f>SUM(L11:L54)</f>
        <v>159382.69</v>
      </c>
      <c r="M55" s="30"/>
    </row>
    <row r="56" spans="1:13" ht="15.75" x14ac:dyDescent="0.25">
      <c r="A56" s="6"/>
      <c r="B56" s="6"/>
      <c r="C56" s="6"/>
      <c r="D56" s="6"/>
      <c r="E56" s="6"/>
      <c r="F56" s="6"/>
      <c r="G56" s="6"/>
      <c r="H56" s="6"/>
      <c r="I56" s="6"/>
      <c r="J56" s="7"/>
      <c r="K56" s="6"/>
      <c r="L56" s="6"/>
      <c r="M56" s="6"/>
    </row>
    <row r="57" spans="1:13" ht="15.75" x14ac:dyDescent="0.25">
      <c r="A57" s="6"/>
      <c r="B57" s="6"/>
      <c r="C57" s="17"/>
      <c r="D57" s="6"/>
      <c r="E57" s="6"/>
      <c r="F57" s="6"/>
      <c r="G57" s="6"/>
      <c r="H57" s="6"/>
      <c r="I57" s="18"/>
      <c r="J57" s="7"/>
      <c r="K57" s="6"/>
      <c r="L57" s="6"/>
      <c r="M57" s="6"/>
    </row>
    <row r="58" spans="1:13" ht="15.75" x14ac:dyDescent="0.25">
      <c r="A58" s="6"/>
      <c r="B58" s="6"/>
      <c r="C58" s="6"/>
      <c r="D58" s="6"/>
      <c r="E58" s="6"/>
      <c r="F58" s="6"/>
      <c r="G58" s="6"/>
      <c r="H58" s="6"/>
      <c r="I58" s="6"/>
      <c r="J58" s="7"/>
      <c r="K58" s="6"/>
      <c r="L58" s="6"/>
      <c r="M58" s="6"/>
    </row>
    <row r="59" spans="1:13" ht="15.75" x14ac:dyDescent="0.25">
      <c r="A59" s="6"/>
      <c r="B59" s="17" t="s">
        <v>10</v>
      </c>
      <c r="C59" s="19"/>
      <c r="D59" s="6" t="s">
        <v>11</v>
      </c>
      <c r="E59" s="6"/>
      <c r="F59" s="6"/>
      <c r="G59" s="6"/>
      <c r="H59" s="6"/>
      <c r="I59" s="6"/>
      <c r="J59" s="7"/>
      <c r="K59" s="6"/>
      <c r="L59" s="6"/>
      <c r="M59" s="6"/>
    </row>
    <row r="62" spans="1:13" x14ac:dyDescent="0.25">
      <c r="F62" s="5"/>
      <c r="G62" s="5"/>
    </row>
    <row r="64" spans="1:13" x14ac:dyDescent="0.25">
      <c r="F64" s="4"/>
    </row>
  </sheetData>
  <autoFilter ref="A10:N55"/>
  <mergeCells count="6">
    <mergeCell ref="A2:M3"/>
    <mergeCell ref="A55:J55"/>
    <mergeCell ref="A9:M9"/>
    <mergeCell ref="A4:M4"/>
    <mergeCell ref="A6:M7"/>
    <mergeCell ref="A5:M5"/>
  </mergeCells>
  <phoneticPr fontId="13" type="noConversion"/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Галина</cp:lastModifiedBy>
  <cp:lastPrinted>2017-04-26T13:19:09Z</cp:lastPrinted>
  <dcterms:created xsi:type="dcterms:W3CDTF">2014-02-20T07:55:18Z</dcterms:created>
  <dcterms:modified xsi:type="dcterms:W3CDTF">2026-05-29T08:16:02Z</dcterms:modified>
</cp:coreProperties>
</file>