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ШКОЛА №3\2026 год\1. ЕДИНСТВЕННЫЙ ИСТОЧНИК\п. 4\20. Производственный контроль менкабинет Благоева\"/>
    </mc:Choice>
  </mc:AlternateContent>
  <bookViews>
    <workbookView xWindow="0" yWindow="0" windowWidth="28800" windowHeight="112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J13" i="1" s="1"/>
  <c r="K13" i="1" s="1"/>
  <c r="H14" i="1"/>
  <c r="H15" i="1"/>
  <c r="J15" i="1" s="1"/>
  <c r="K15" i="1" s="1"/>
  <c r="H16" i="1"/>
  <c r="J16" i="1" s="1"/>
  <c r="K16" i="1" s="1"/>
  <c r="H17" i="1"/>
  <c r="J17" i="1" s="1"/>
  <c r="K17" i="1" s="1"/>
  <c r="H18" i="1"/>
  <c r="J18" i="1" s="1"/>
  <c r="K18" i="1" s="1"/>
  <c r="H19" i="1"/>
  <c r="J19" i="1" s="1"/>
  <c r="K19" i="1" s="1"/>
  <c r="H20" i="1"/>
  <c r="J20" i="1" s="1"/>
  <c r="K20" i="1" s="1"/>
  <c r="H21" i="1"/>
  <c r="J21" i="1" s="1"/>
  <c r="K21" i="1" s="1"/>
  <c r="H22" i="1"/>
  <c r="J22" i="1" s="1"/>
  <c r="K22" i="1" s="1"/>
  <c r="H23" i="1"/>
  <c r="J23" i="1" s="1"/>
  <c r="K23" i="1" s="1"/>
  <c r="H24" i="1"/>
  <c r="J24" i="1" s="1"/>
  <c r="K24" i="1" s="1"/>
  <c r="J9" i="1"/>
  <c r="K9" i="1" s="1"/>
  <c r="J10" i="1"/>
  <c r="K10" i="1" s="1"/>
  <c r="J11" i="1"/>
  <c r="K11" i="1" s="1"/>
  <c r="J12" i="1"/>
  <c r="K12" i="1" s="1"/>
  <c r="J14" i="1"/>
  <c r="K14" i="1" s="1"/>
  <c r="L9" i="1"/>
  <c r="M9" i="1" s="1"/>
  <c r="L10" i="1"/>
  <c r="M10" i="1" s="1"/>
  <c r="L11" i="1"/>
  <c r="M11" i="1" s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H8" i="1" l="1"/>
  <c r="J8" i="1" s="1"/>
  <c r="K8" i="1" s="1"/>
  <c r="L8" i="1"/>
  <c r="M8" i="1" s="1"/>
  <c r="M25" i="1" s="1"/>
</calcChain>
</file>

<file path=xl/sharedStrings.xml><?xml version="1.0" encoding="utf-8"?>
<sst xmlns="http://schemas.openxmlformats.org/spreadsheetml/2006/main" count="50" uniqueCount="34">
  <si>
    <t>№ п\п</t>
  </si>
  <si>
    <t>Наименование товара</t>
  </si>
  <si>
    <t>Ед. изм.</t>
  </si>
  <si>
    <t>Кол-во</t>
  </si>
  <si>
    <t>Среднее квадратичное отклонение</t>
  </si>
  <si>
    <t>Коэффициент вариации</t>
  </si>
  <si>
    <t>ИТОГО</t>
  </si>
  <si>
    <t xml:space="preserve">Обоснование и расчет начальной (максимальной) цены контракта
Метод сопоставимых рыночных цен (анализ рынка)
</t>
  </si>
  <si>
    <t xml:space="preserve"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исполнителей).
</t>
  </si>
  <si>
    <t>Минимальное значение цены</t>
  </si>
  <si>
    <t>Начальная максимальная цена контракта, руб.</t>
  </si>
  <si>
    <t>Средняя арифметическая цена, руб
(п.5+п.6+п.7)/3</t>
  </si>
  <si>
    <t>Количество значений (п.5,п.6,п.7)</t>
  </si>
  <si>
    <t>Отбор проб воды холодного водоснабжения (до 5 проб на объекте)</t>
  </si>
  <si>
    <t>усл.ед</t>
  </si>
  <si>
    <t>Исследование питьевой воды (мембранный метод) ОМЧ, ОКБ, E.coli</t>
  </si>
  <si>
    <t xml:space="preserve">Микробиологический показатель - Энтерококки </t>
  </si>
  <si>
    <t>Исследование на колифаги (с обогащением)</t>
  </si>
  <si>
    <t>Краткий химический анализ холодной воды (запах, привкус, цветность, мутность, рН, железо общее, алюминий, окисляемость перманганатная)</t>
  </si>
  <si>
    <t>Санитарно-эпидемиологическая экспертиза общественных зданий и сооружений, помещений (дошкольные образовательные и общеобразовательные учреждения) по результатам лабораторных измерений физических факторов среды обитания</t>
  </si>
  <si>
    <t>Бактериологические исследования смывов на БГКП с использованием  универсальных сред</t>
  </si>
  <si>
    <t>Бактериологическое исследование смывов на Staphylococcus aureus</t>
  </si>
  <si>
    <t>Взятие смывов с объектов внешней среды (10 смывов)</t>
  </si>
  <si>
    <t>Бактериологическое исследование воздуха помещения на Staphylococcus aureus (одна точка)</t>
  </si>
  <si>
    <t>Бактериологическое исследование воздуха помещения на ОМЧ (одна точка)</t>
  </si>
  <si>
    <t>Отбор проб воздуха на  бактериологический анализ (одна точка)</t>
  </si>
  <si>
    <t xml:space="preserve">Санитарно-эпидемиологическая экспертиза по результатам лабораторных исследований с оценкой перечня показателей и условий отбора проб воздуха закрытых помещений (одно помещение) </t>
  </si>
  <si>
    <t>Измерение и расчет средней освещенности на рабочем месте при протяженности рабочей зоны до 2 метров</t>
  </si>
  <si>
    <t xml:space="preserve">Санитарно-эпидемиологическая экспертиза по результатам инструментальных замеров с оценкой условий и параметров измерений освещенности за 1 (одну) точку/либо за 1 (одно) рабочее место </t>
  </si>
  <si>
    <t>Измерение параметров микроклимата на рабочем месте</t>
  </si>
  <si>
    <t>Санитарно-эпидемиологическая экспертиза по результатам инструментальных замеров с оценкой условий и параметров измерений микроклимата за 1 (одну) точку / либо за 1 (одно) рабочее место</t>
  </si>
  <si>
    <t>Коммерческое предложение №1  Вх. № 26/05-22 от 15.05.2026</t>
  </si>
  <si>
    <t>Коммерческое предложение №2  Вх. № 26/05-23 от 15.05.2026</t>
  </si>
  <si>
    <t>Коммерческое предложение №3  Вх. № 26/05-24 от 15.05.2026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</si>
</sst>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9" fillId="0" borderId="0" xfId="0" applyFont="1" applyFill="1" applyBorder="1"/>
    <xf numFmtId="0" fontId="8" fillId="0" borderId="1" xfId="0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wrapText="1"/>
    </xf>
    <xf numFmtId="164" fontId="8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Border="1"/>
    <xf numFmtId="0" fontId="7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6" xfId="0" applyBorder="1"/>
    <xf numFmtId="0" fontId="8" fillId="0" borderId="6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horizontal="center"/>
    </xf>
    <xf numFmtId="4" fontId="8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"/>
  <sheetViews>
    <sheetView tabSelected="1" topLeftCell="A5" zoomScale="90" zoomScaleNormal="90" workbookViewId="0">
      <selection activeCell="B24" sqref="B24"/>
    </sheetView>
  </sheetViews>
  <sheetFormatPr defaultRowHeight="15" x14ac:dyDescent="0.25"/>
  <cols>
    <col min="1" max="1" width="5" customWidth="1"/>
    <col min="2" max="2" width="47.140625" customWidth="1"/>
    <col min="3" max="3" width="9" customWidth="1"/>
    <col min="5" max="5" width="15.5703125" style="7" customWidth="1"/>
    <col min="6" max="6" width="16.7109375" style="7" customWidth="1"/>
    <col min="7" max="7" width="16.5703125" style="8" customWidth="1"/>
    <col min="8" max="8" width="13.7109375" style="6" customWidth="1"/>
    <col min="9" max="9" width="12.28515625" customWidth="1"/>
    <col min="10" max="10" width="13.7109375" customWidth="1"/>
    <col min="11" max="12" width="14.28515625" customWidth="1"/>
    <col min="13" max="13" width="16.28515625" customWidth="1"/>
  </cols>
  <sheetData>
    <row r="1" spans="1:13" x14ac:dyDescent="0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x14ac:dyDescent="0.25">
      <c r="A2" s="54" t="s">
        <v>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1:13" ht="15.75" x14ac:dyDescent="0.25">
      <c r="A3" s="55" t="s">
        <v>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6" spans="1:13" ht="51" x14ac:dyDescent="0.25">
      <c r="A6" s="1" t="s">
        <v>0</v>
      </c>
      <c r="B6" s="1" t="s">
        <v>1</v>
      </c>
      <c r="C6" s="1" t="s">
        <v>2</v>
      </c>
      <c r="D6" s="1" t="s">
        <v>3</v>
      </c>
      <c r="E6" s="35" t="s">
        <v>31</v>
      </c>
      <c r="F6" s="35" t="s">
        <v>32</v>
      </c>
      <c r="G6" s="35" t="s">
        <v>33</v>
      </c>
      <c r="H6" s="2" t="s">
        <v>11</v>
      </c>
      <c r="I6" s="5" t="s">
        <v>12</v>
      </c>
      <c r="J6" s="2" t="s">
        <v>4</v>
      </c>
      <c r="K6" s="2" t="s">
        <v>5</v>
      </c>
      <c r="L6" s="2" t="s">
        <v>9</v>
      </c>
      <c r="M6" s="44" t="s">
        <v>10</v>
      </c>
    </row>
    <row r="7" spans="1:13" x14ac:dyDescent="0.25">
      <c r="A7" s="30">
        <v>1</v>
      </c>
      <c r="B7" s="30">
        <v>2</v>
      </c>
      <c r="C7" s="31">
        <v>3</v>
      </c>
      <c r="D7" s="31">
        <v>4</v>
      </c>
      <c r="E7" s="32">
        <v>5</v>
      </c>
      <c r="F7" s="32">
        <v>6</v>
      </c>
      <c r="G7" s="32">
        <v>7</v>
      </c>
      <c r="H7" s="11">
        <v>8</v>
      </c>
      <c r="I7" s="33">
        <v>9</v>
      </c>
      <c r="J7" s="34">
        <v>10</v>
      </c>
      <c r="K7" s="34">
        <v>11</v>
      </c>
      <c r="L7" s="34">
        <v>12</v>
      </c>
      <c r="M7" s="34">
        <v>13</v>
      </c>
    </row>
    <row r="8" spans="1:13" ht="30" x14ac:dyDescent="0.25">
      <c r="A8" s="45">
        <v>1</v>
      </c>
      <c r="B8" s="47" t="s">
        <v>13</v>
      </c>
      <c r="C8" s="46" t="s">
        <v>14</v>
      </c>
      <c r="D8" s="9">
        <v>1</v>
      </c>
      <c r="E8" s="57">
        <v>3593.91</v>
      </c>
      <c r="F8" s="57">
        <v>3781</v>
      </c>
      <c r="G8" s="57">
        <v>3709</v>
      </c>
      <c r="H8" s="10">
        <f>(E8+F8+G8)/3</f>
        <v>3694.6366666666668</v>
      </c>
      <c r="I8" s="3">
        <v>3</v>
      </c>
      <c r="J8" s="10">
        <f>((((E8-H8)^2)+((F8-H8)^2)+((G8-H8)^2))/(I8-1))^(1/2)</f>
        <v>94.368405906496832</v>
      </c>
      <c r="K8" s="4">
        <f>(J8/H8)*100</f>
        <v>2.554199896241403</v>
      </c>
      <c r="L8" s="10">
        <f>MIN(E8:G8)</f>
        <v>3593.91</v>
      </c>
      <c r="M8" s="48">
        <f>D8*L8</f>
        <v>3593.91</v>
      </c>
    </row>
    <row r="9" spans="1:13" ht="30" x14ac:dyDescent="0.25">
      <c r="A9" s="45">
        <v>2</v>
      </c>
      <c r="B9" s="47" t="s">
        <v>15</v>
      </c>
      <c r="C9" s="46" t="s">
        <v>14</v>
      </c>
      <c r="D9" s="9">
        <v>1</v>
      </c>
      <c r="E9" s="57">
        <v>1403</v>
      </c>
      <c r="F9" s="57">
        <v>1476</v>
      </c>
      <c r="G9" s="57">
        <v>1448</v>
      </c>
      <c r="H9" s="10">
        <f t="shared" ref="H9:H24" si="0">(E9+F9+G9)/3</f>
        <v>1442.3333333333333</v>
      </c>
      <c r="I9" s="3">
        <v>3</v>
      </c>
      <c r="J9" s="10">
        <f t="shared" ref="J9:J24" si="1">((((E9-H9)^2)+((F9-H9)^2)+((G9-H9)^2))/(I9-1))^(1/2)</f>
        <v>36.8284310463171</v>
      </c>
      <c r="K9" s="4">
        <f t="shared" ref="K9:K24" si="2">(J9/H9)*100</f>
        <v>2.5533924922336793</v>
      </c>
      <c r="L9" s="10">
        <f t="shared" ref="L9:L24" si="3">MIN(E9:G9)</f>
        <v>1403</v>
      </c>
      <c r="M9" s="48">
        <f t="shared" ref="M9:M24" si="4">D9*L9</f>
        <v>1403</v>
      </c>
    </row>
    <row r="10" spans="1:13" x14ac:dyDescent="0.25">
      <c r="A10" s="45">
        <v>3</v>
      </c>
      <c r="B10" s="47" t="s">
        <v>16</v>
      </c>
      <c r="C10" s="46" t="s">
        <v>14</v>
      </c>
      <c r="D10" s="9">
        <v>1</v>
      </c>
      <c r="E10" s="57">
        <v>454.45</v>
      </c>
      <c r="F10" s="57">
        <v>478</v>
      </c>
      <c r="G10" s="57">
        <v>469</v>
      </c>
      <c r="H10" s="10">
        <f t="shared" si="0"/>
        <v>467.15000000000003</v>
      </c>
      <c r="I10" s="3">
        <v>3</v>
      </c>
      <c r="J10" s="10">
        <f t="shared" si="1"/>
        <v>11.883496960070303</v>
      </c>
      <c r="K10" s="4">
        <f t="shared" si="2"/>
        <v>2.5438289543123842</v>
      </c>
      <c r="L10" s="10">
        <f t="shared" si="3"/>
        <v>454.45</v>
      </c>
      <c r="M10" s="48">
        <f t="shared" si="4"/>
        <v>454.45</v>
      </c>
    </row>
    <row r="11" spans="1:13" x14ac:dyDescent="0.25">
      <c r="A11" s="45">
        <v>4</v>
      </c>
      <c r="B11" s="47" t="s">
        <v>17</v>
      </c>
      <c r="C11" s="46" t="s">
        <v>14</v>
      </c>
      <c r="D11" s="9">
        <v>1</v>
      </c>
      <c r="E11" s="57">
        <v>973.96</v>
      </c>
      <c r="F11" s="57">
        <v>1025</v>
      </c>
      <c r="G11" s="57">
        <v>1005</v>
      </c>
      <c r="H11" s="10">
        <f t="shared" si="0"/>
        <v>1001.32</v>
      </c>
      <c r="I11" s="3">
        <v>3</v>
      </c>
      <c r="J11" s="10">
        <f t="shared" si="1"/>
        <v>25.718226999542541</v>
      </c>
      <c r="K11" s="4">
        <f t="shared" si="2"/>
        <v>2.5684323692268745</v>
      </c>
      <c r="L11" s="10">
        <f t="shared" si="3"/>
        <v>973.96</v>
      </c>
      <c r="M11" s="48">
        <f t="shared" si="4"/>
        <v>973.96</v>
      </c>
    </row>
    <row r="12" spans="1:13" ht="45" x14ac:dyDescent="0.25">
      <c r="A12" s="45">
        <v>5</v>
      </c>
      <c r="B12" s="47" t="s">
        <v>18</v>
      </c>
      <c r="C12" s="46" t="s">
        <v>14</v>
      </c>
      <c r="D12" s="9">
        <v>1</v>
      </c>
      <c r="E12" s="57">
        <v>2808.04</v>
      </c>
      <c r="F12" s="57">
        <v>2954</v>
      </c>
      <c r="G12" s="57">
        <v>2898</v>
      </c>
      <c r="H12" s="10">
        <f t="shared" si="0"/>
        <v>2886.6800000000003</v>
      </c>
      <c r="I12" s="3">
        <v>3</v>
      </c>
      <c r="J12" s="10">
        <f t="shared" si="1"/>
        <v>73.635502306971489</v>
      </c>
      <c r="K12" s="4">
        <f t="shared" si="2"/>
        <v>2.5508716694254812</v>
      </c>
      <c r="L12" s="10">
        <f t="shared" si="3"/>
        <v>2808.04</v>
      </c>
      <c r="M12" s="48">
        <f t="shared" si="4"/>
        <v>2808.04</v>
      </c>
    </row>
    <row r="13" spans="1:13" ht="90" x14ac:dyDescent="0.25">
      <c r="A13" s="45">
        <v>6</v>
      </c>
      <c r="B13" s="47" t="s">
        <v>19</v>
      </c>
      <c r="C13" s="46" t="s">
        <v>14</v>
      </c>
      <c r="D13" s="9">
        <v>1</v>
      </c>
      <c r="E13" s="57">
        <v>4912.54</v>
      </c>
      <c r="F13" s="57">
        <v>5168</v>
      </c>
      <c r="G13" s="57">
        <v>5070</v>
      </c>
      <c r="H13" s="10">
        <f t="shared" si="0"/>
        <v>5050.18</v>
      </c>
      <c r="I13" s="3">
        <v>3</v>
      </c>
      <c r="J13" s="10">
        <f t="shared" si="1"/>
        <v>128.878148652128</v>
      </c>
      <c r="K13" s="4">
        <f t="shared" si="2"/>
        <v>2.5519515869162683</v>
      </c>
      <c r="L13" s="10">
        <f t="shared" si="3"/>
        <v>4912.54</v>
      </c>
      <c r="M13" s="48">
        <f t="shared" si="4"/>
        <v>4912.54</v>
      </c>
    </row>
    <row r="14" spans="1:13" ht="30" x14ac:dyDescent="0.25">
      <c r="A14" s="45">
        <v>7</v>
      </c>
      <c r="B14" s="47" t="s">
        <v>20</v>
      </c>
      <c r="C14" s="46" t="s">
        <v>14</v>
      </c>
      <c r="D14" s="9">
        <v>5</v>
      </c>
      <c r="E14" s="57">
        <v>500.2</v>
      </c>
      <c r="F14" s="57">
        <v>526</v>
      </c>
      <c r="G14" s="57">
        <v>516</v>
      </c>
      <c r="H14" s="10">
        <f t="shared" si="0"/>
        <v>514.06666666666672</v>
      </c>
      <c r="I14" s="3">
        <v>3</v>
      </c>
      <c r="J14" s="10">
        <f t="shared" si="1"/>
        <v>13.008202540448604</v>
      </c>
      <c r="K14" s="4">
        <f t="shared" si="2"/>
        <v>2.5304505006708471</v>
      </c>
      <c r="L14" s="10">
        <f t="shared" si="3"/>
        <v>500.2</v>
      </c>
      <c r="M14" s="48">
        <f t="shared" si="4"/>
        <v>2501</v>
      </c>
    </row>
    <row r="15" spans="1:13" ht="30" x14ac:dyDescent="0.25">
      <c r="A15" s="45">
        <v>8</v>
      </c>
      <c r="B15" s="47" t="s">
        <v>21</v>
      </c>
      <c r="C15" s="46" t="s">
        <v>14</v>
      </c>
      <c r="D15" s="9">
        <v>5</v>
      </c>
      <c r="E15" s="57">
        <v>413.79</v>
      </c>
      <c r="F15" s="57">
        <v>435</v>
      </c>
      <c r="G15" s="57">
        <v>427</v>
      </c>
      <c r="H15" s="10">
        <f t="shared" si="0"/>
        <v>425.26333333333332</v>
      </c>
      <c r="I15" s="3">
        <v>3</v>
      </c>
      <c r="J15" s="10">
        <f t="shared" si="1"/>
        <v>10.711117277545471</v>
      </c>
      <c r="K15" s="4">
        <f t="shared" si="2"/>
        <v>2.5187022811463025</v>
      </c>
      <c r="L15" s="10">
        <f t="shared" si="3"/>
        <v>413.79</v>
      </c>
      <c r="M15" s="48">
        <f t="shared" si="4"/>
        <v>2068.9500000000003</v>
      </c>
    </row>
    <row r="16" spans="1:13" ht="30" x14ac:dyDescent="0.25">
      <c r="A16" s="45">
        <v>9</v>
      </c>
      <c r="B16" s="47" t="s">
        <v>22</v>
      </c>
      <c r="C16" s="46" t="s">
        <v>14</v>
      </c>
      <c r="D16" s="9">
        <v>1</v>
      </c>
      <c r="E16" s="57">
        <v>1264.74</v>
      </c>
      <c r="F16" s="57">
        <v>1331</v>
      </c>
      <c r="G16" s="57">
        <v>1305</v>
      </c>
      <c r="H16" s="10">
        <f t="shared" si="0"/>
        <v>1300.2466666666667</v>
      </c>
      <c r="I16" s="3">
        <v>3</v>
      </c>
      <c r="J16" s="10">
        <f t="shared" si="1"/>
        <v>33.384764988439457</v>
      </c>
      <c r="K16" s="4">
        <f t="shared" si="2"/>
        <v>2.5675716649999325</v>
      </c>
      <c r="L16" s="10">
        <f t="shared" si="3"/>
        <v>1264.74</v>
      </c>
      <c r="M16" s="48">
        <f t="shared" si="4"/>
        <v>1264.74</v>
      </c>
    </row>
    <row r="17" spans="1:13" ht="30" x14ac:dyDescent="0.25">
      <c r="A17" s="45">
        <v>10</v>
      </c>
      <c r="B17" s="47" t="s">
        <v>23</v>
      </c>
      <c r="C17" s="46" t="s">
        <v>14</v>
      </c>
      <c r="D17" s="9">
        <v>1</v>
      </c>
      <c r="E17" s="57">
        <v>475.8</v>
      </c>
      <c r="F17" s="57">
        <v>501</v>
      </c>
      <c r="G17" s="57">
        <v>491</v>
      </c>
      <c r="H17" s="10">
        <f t="shared" si="0"/>
        <v>489.26666666666665</v>
      </c>
      <c r="I17" s="3">
        <v>3</v>
      </c>
      <c r="J17" s="10">
        <f t="shared" si="1"/>
        <v>12.689102936509467</v>
      </c>
      <c r="K17" s="4">
        <f t="shared" si="2"/>
        <v>2.5934942641728029</v>
      </c>
      <c r="L17" s="10">
        <f t="shared" si="3"/>
        <v>475.8</v>
      </c>
      <c r="M17" s="48">
        <f t="shared" si="4"/>
        <v>475.8</v>
      </c>
    </row>
    <row r="18" spans="1:13" ht="30" x14ac:dyDescent="0.25">
      <c r="A18" s="45">
        <v>11</v>
      </c>
      <c r="B18" s="47" t="s">
        <v>24</v>
      </c>
      <c r="C18" s="46" t="s">
        <v>14</v>
      </c>
      <c r="D18" s="9">
        <v>1</v>
      </c>
      <c r="E18" s="57">
        <v>455.46</v>
      </c>
      <c r="F18" s="57">
        <v>479</v>
      </c>
      <c r="G18" s="57">
        <v>470</v>
      </c>
      <c r="H18" s="10">
        <f t="shared" si="0"/>
        <v>468.15333333333336</v>
      </c>
      <c r="I18" s="3">
        <v>3</v>
      </c>
      <c r="J18" s="10">
        <f t="shared" si="1"/>
        <v>11.878153616338425</v>
      </c>
      <c r="K18" s="4">
        <f t="shared" si="2"/>
        <v>2.5372357239804106</v>
      </c>
      <c r="L18" s="10">
        <f t="shared" si="3"/>
        <v>455.46</v>
      </c>
      <c r="M18" s="48">
        <f t="shared" si="4"/>
        <v>455.46</v>
      </c>
    </row>
    <row r="19" spans="1:13" ht="30" x14ac:dyDescent="0.25">
      <c r="A19" s="45">
        <v>12</v>
      </c>
      <c r="B19" s="47" t="s">
        <v>25</v>
      </c>
      <c r="C19" s="46" t="s">
        <v>14</v>
      </c>
      <c r="D19" s="9">
        <v>1</v>
      </c>
      <c r="E19" s="57">
        <v>549</v>
      </c>
      <c r="F19" s="57">
        <v>578</v>
      </c>
      <c r="G19" s="57">
        <v>567</v>
      </c>
      <c r="H19" s="10">
        <f t="shared" si="0"/>
        <v>564.66666666666663</v>
      </c>
      <c r="I19" s="3">
        <v>3</v>
      </c>
      <c r="J19" s="10">
        <f t="shared" si="1"/>
        <v>14.640127503998499</v>
      </c>
      <c r="K19" s="4">
        <f t="shared" si="2"/>
        <v>2.5927026276266529</v>
      </c>
      <c r="L19" s="10">
        <f t="shared" si="3"/>
        <v>549</v>
      </c>
      <c r="M19" s="48">
        <f t="shared" si="4"/>
        <v>549</v>
      </c>
    </row>
    <row r="20" spans="1:13" ht="61.5" customHeight="1" x14ac:dyDescent="0.25">
      <c r="A20" s="45">
        <v>13</v>
      </c>
      <c r="B20" s="47" t="s">
        <v>26</v>
      </c>
      <c r="C20" s="46" t="s">
        <v>14</v>
      </c>
      <c r="D20" s="9">
        <v>1</v>
      </c>
      <c r="E20" s="57">
        <v>1264.74</v>
      </c>
      <c r="F20" s="57">
        <v>1331</v>
      </c>
      <c r="G20" s="57">
        <v>1305</v>
      </c>
      <c r="H20" s="10">
        <f t="shared" si="0"/>
        <v>1300.2466666666667</v>
      </c>
      <c r="I20" s="3">
        <v>3</v>
      </c>
      <c r="J20" s="10">
        <f t="shared" si="1"/>
        <v>33.384764988439457</v>
      </c>
      <c r="K20" s="4">
        <f t="shared" si="2"/>
        <v>2.5675716649999325</v>
      </c>
      <c r="L20" s="10">
        <f t="shared" si="3"/>
        <v>1264.74</v>
      </c>
      <c r="M20" s="48">
        <f t="shared" si="4"/>
        <v>1264.74</v>
      </c>
    </row>
    <row r="21" spans="1:13" ht="45" x14ac:dyDescent="0.25">
      <c r="A21" s="45">
        <v>14</v>
      </c>
      <c r="B21" s="47" t="s">
        <v>27</v>
      </c>
      <c r="C21" s="46" t="s">
        <v>14</v>
      </c>
      <c r="D21" s="9">
        <v>1</v>
      </c>
      <c r="E21" s="57">
        <v>1048.19</v>
      </c>
      <c r="F21" s="57">
        <v>1103</v>
      </c>
      <c r="G21" s="57">
        <v>1082</v>
      </c>
      <c r="H21" s="10">
        <f t="shared" si="0"/>
        <v>1077.73</v>
      </c>
      <c r="I21" s="3">
        <v>3</v>
      </c>
      <c r="J21" s="10">
        <f t="shared" si="1"/>
        <v>27.653366883618322</v>
      </c>
      <c r="K21" s="4">
        <f t="shared" si="2"/>
        <v>2.5658900544309171</v>
      </c>
      <c r="L21" s="10">
        <f t="shared" si="3"/>
        <v>1048.19</v>
      </c>
      <c r="M21" s="48">
        <f t="shared" si="4"/>
        <v>1048.19</v>
      </c>
    </row>
    <row r="22" spans="1:13" ht="63" customHeight="1" x14ac:dyDescent="0.25">
      <c r="A22" s="45">
        <v>15</v>
      </c>
      <c r="B22" s="47" t="s">
        <v>28</v>
      </c>
      <c r="C22" s="46" t="s">
        <v>14</v>
      </c>
      <c r="D22" s="9">
        <v>1</v>
      </c>
      <c r="E22" s="57">
        <v>1474.16</v>
      </c>
      <c r="F22" s="57">
        <v>1551</v>
      </c>
      <c r="G22" s="57">
        <v>1521</v>
      </c>
      <c r="H22" s="10">
        <f t="shared" si="0"/>
        <v>1515.3866666666665</v>
      </c>
      <c r="I22" s="3">
        <v>3</v>
      </c>
      <c r="J22" s="10">
        <f t="shared" si="1"/>
        <v>38.726328683898373</v>
      </c>
      <c r="K22" s="4">
        <f t="shared" si="2"/>
        <v>2.5555410731627379</v>
      </c>
      <c r="L22" s="10">
        <f t="shared" si="3"/>
        <v>1474.16</v>
      </c>
      <c r="M22" s="48">
        <f t="shared" si="4"/>
        <v>1474.16</v>
      </c>
    </row>
    <row r="23" spans="1:13" ht="30" x14ac:dyDescent="0.25">
      <c r="A23" s="45">
        <v>16</v>
      </c>
      <c r="B23" s="56" t="s">
        <v>29</v>
      </c>
      <c r="C23" s="46" t="s">
        <v>14</v>
      </c>
      <c r="D23" s="9">
        <v>1</v>
      </c>
      <c r="E23" s="57">
        <v>1753.75</v>
      </c>
      <c r="F23" s="57">
        <v>1845</v>
      </c>
      <c r="G23" s="57">
        <v>1810</v>
      </c>
      <c r="H23" s="10">
        <f t="shared" si="0"/>
        <v>1802.9166666666667</v>
      </c>
      <c r="I23" s="3">
        <v>3</v>
      </c>
      <c r="J23" s="10">
        <f t="shared" si="1"/>
        <v>46.03553880789638</v>
      </c>
      <c r="K23" s="4">
        <f t="shared" si="2"/>
        <v>2.5533924922336793</v>
      </c>
      <c r="L23" s="10">
        <f t="shared" si="3"/>
        <v>1753.75</v>
      </c>
      <c r="M23" s="48">
        <f t="shared" si="4"/>
        <v>1753.75</v>
      </c>
    </row>
    <row r="24" spans="1:13" ht="61.5" customHeight="1" x14ac:dyDescent="0.25">
      <c r="A24" s="45">
        <v>17</v>
      </c>
      <c r="B24" s="56" t="s">
        <v>30</v>
      </c>
      <c r="C24" s="46" t="s">
        <v>14</v>
      </c>
      <c r="D24" s="9">
        <v>1</v>
      </c>
      <c r="E24" s="57">
        <v>1231.19</v>
      </c>
      <c r="F24" s="57">
        <v>1295</v>
      </c>
      <c r="G24" s="57">
        <v>1271</v>
      </c>
      <c r="H24" s="10">
        <f t="shared" si="0"/>
        <v>1265.73</v>
      </c>
      <c r="I24" s="3">
        <v>3</v>
      </c>
      <c r="J24" s="10">
        <f t="shared" si="1"/>
        <v>32.229779707593387</v>
      </c>
      <c r="K24" s="4">
        <f t="shared" si="2"/>
        <v>2.5463392435664307</v>
      </c>
      <c r="L24" s="10">
        <f t="shared" si="3"/>
        <v>1231.19</v>
      </c>
      <c r="M24" s="48">
        <f t="shared" si="4"/>
        <v>1231.19</v>
      </c>
    </row>
    <row r="25" spans="1:13" x14ac:dyDescent="0.25">
      <c r="A25" s="36"/>
      <c r="B25" s="37" t="s">
        <v>6</v>
      </c>
      <c r="C25" s="36"/>
      <c r="D25" s="36"/>
      <c r="E25" s="38"/>
      <c r="F25" s="38"/>
      <c r="G25" s="38"/>
      <c r="H25" s="39"/>
      <c r="I25" s="40"/>
      <c r="J25" s="41"/>
      <c r="K25" s="42"/>
      <c r="L25" s="39"/>
      <c r="M25" s="49">
        <f>SUM(M8:M24)</f>
        <v>28232.880000000001</v>
      </c>
    </row>
    <row r="26" spans="1:13" x14ac:dyDescent="0.25">
      <c r="A26" s="6"/>
      <c r="B26" s="6"/>
      <c r="C26" s="6"/>
      <c r="D26" s="6"/>
      <c r="H26" s="12"/>
      <c r="I26" s="13"/>
      <c r="J26" s="14"/>
      <c r="K26" s="15"/>
      <c r="L26" s="15"/>
      <c r="M26" s="6"/>
    </row>
    <row r="27" spans="1:13" x14ac:dyDescent="0.25">
      <c r="A27" s="6"/>
      <c r="B27" s="6"/>
      <c r="C27" s="6"/>
      <c r="D27" s="6"/>
      <c r="F27" s="18"/>
      <c r="H27" s="17"/>
      <c r="I27" s="18"/>
      <c r="J27" s="19"/>
      <c r="K27" s="20"/>
      <c r="L27" s="20"/>
      <c r="M27" s="6"/>
    </row>
    <row r="28" spans="1:13" x14ac:dyDescent="0.25">
      <c r="A28" s="6"/>
      <c r="B28" s="6"/>
      <c r="C28" s="6"/>
      <c r="D28" s="6"/>
      <c r="F28" s="43"/>
      <c r="I28" s="6"/>
      <c r="J28" s="6"/>
      <c r="K28" s="6"/>
      <c r="L28" s="6"/>
      <c r="M28" s="6"/>
    </row>
    <row r="29" spans="1:13" ht="15.75" x14ac:dyDescent="0.25">
      <c r="A29" s="21"/>
      <c r="B29" s="6"/>
      <c r="C29" s="6"/>
      <c r="D29" s="6"/>
      <c r="I29" s="6"/>
      <c r="J29" s="6"/>
      <c r="K29" s="6"/>
      <c r="L29" s="6"/>
      <c r="M29" s="6"/>
    </row>
    <row r="30" spans="1:13" x14ac:dyDescent="0.25">
      <c r="A30" s="6"/>
      <c r="B30" s="6"/>
      <c r="C30" s="6"/>
      <c r="D30" s="6"/>
      <c r="I30" s="6"/>
      <c r="J30" s="6"/>
      <c r="K30" s="6"/>
      <c r="L30" s="6"/>
      <c r="M30" s="6"/>
    </row>
    <row r="31" spans="1:13" x14ac:dyDescent="0.25">
      <c r="A31" s="16"/>
      <c r="B31" s="16"/>
      <c r="C31" s="22"/>
      <c r="D31" s="22"/>
      <c r="E31" s="23"/>
      <c r="F31" s="50"/>
      <c r="G31" s="50"/>
      <c r="H31" s="16"/>
      <c r="I31" s="16"/>
      <c r="J31" s="16"/>
      <c r="K31" s="16"/>
      <c r="L31" s="16"/>
      <c r="M31" s="16"/>
    </row>
    <row r="32" spans="1:13" x14ac:dyDescent="0.25">
      <c r="A32" s="22"/>
      <c r="B32" s="22"/>
      <c r="C32" s="22"/>
      <c r="D32" s="22"/>
      <c r="E32" s="24"/>
      <c r="F32" s="51"/>
      <c r="G32" s="51"/>
      <c r="H32" s="13"/>
      <c r="I32" s="25"/>
      <c r="J32" s="25"/>
      <c r="K32" s="25"/>
      <c r="L32" s="25"/>
      <c r="M32" s="25"/>
    </row>
    <row r="33" spans="1:13" x14ac:dyDescent="0.25">
      <c r="A33" s="26"/>
      <c r="B33" s="13"/>
      <c r="C33" s="26"/>
      <c r="D33" s="27"/>
      <c r="E33" s="28"/>
      <c r="F33" s="52"/>
      <c r="G33" s="52"/>
      <c r="H33" s="12"/>
      <c r="I33" s="13"/>
      <c r="J33" s="14"/>
      <c r="K33" s="12"/>
      <c r="L33" s="12"/>
      <c r="M33" s="29"/>
    </row>
    <row r="34" spans="1:13" x14ac:dyDescent="0.25">
      <c r="A34" s="6"/>
      <c r="B34" s="6"/>
      <c r="C34" s="6"/>
      <c r="D34" s="6"/>
      <c r="I34" s="6"/>
      <c r="J34" s="6"/>
      <c r="K34" s="6"/>
      <c r="L34" s="6"/>
      <c r="M34" s="6"/>
    </row>
  </sheetData>
  <mergeCells count="6">
    <mergeCell ref="F31:G31"/>
    <mergeCell ref="F32:G32"/>
    <mergeCell ref="F33:G33"/>
    <mergeCell ref="A1:M1"/>
    <mergeCell ref="A2:M2"/>
    <mergeCell ref="A3:M3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Tycoon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esed11</dc:creator>
  <cp:lastModifiedBy>LYV</cp:lastModifiedBy>
  <cp:lastPrinted>2025-03-19T08:29:50Z</cp:lastPrinted>
  <dcterms:created xsi:type="dcterms:W3CDTF">2014-03-27T09:35:35Z</dcterms:created>
  <dcterms:modified xsi:type="dcterms:W3CDTF">2026-06-01T13:27:39Z</dcterms:modified>
</cp:coreProperties>
</file>