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27294\Downloads\"/>
    </mc:Choice>
  </mc:AlternateContent>
  <xr:revisionPtr revIDLastSave="0" documentId="13_ncr:1_{01E7EF4B-5611-4865-8AF9-87BB668B132B}" xr6:coauthVersionLast="47" xr6:coauthVersionMax="47" xr10:uidLastSave="{00000000-0000-0000-0000-000000000000}"/>
  <bookViews>
    <workbookView xWindow="-108" yWindow="-108" windowWidth="23256" windowHeight="12456" xr2:uid="{BFE05420-010B-4F75-8C7F-96B74A136C29}"/>
  </bookViews>
  <sheets>
    <sheet name="НМЦК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F13" i="1"/>
  <c r="E13" i="1"/>
  <c r="L11" i="1"/>
  <c r="H11" i="1"/>
  <c r="J11" i="1" s="1"/>
  <c r="K11" i="1" s="1"/>
  <c r="L10" i="1"/>
  <c r="H10" i="1"/>
  <c r="J10" i="1" s="1"/>
  <c r="K10" i="1" s="1"/>
  <c r="L9" i="1"/>
  <c r="H9" i="1"/>
  <c r="J9" i="1" s="1"/>
  <c r="K9" i="1" s="1"/>
  <c r="L8" i="1"/>
  <c r="H8" i="1"/>
  <c r="J8" i="1" s="1"/>
  <c r="K8" i="1" s="1"/>
  <c r="L7" i="1"/>
  <c r="H7" i="1"/>
  <c r="J7" i="1" s="1"/>
  <c r="K7" i="1" s="1"/>
  <c r="A2" i="1"/>
  <c r="L12" i="1" l="1"/>
</calcChain>
</file>

<file path=xl/sharedStrings.xml><?xml version="1.0" encoding="utf-8"?>
<sst xmlns="http://schemas.openxmlformats.org/spreadsheetml/2006/main" count="26" uniqueCount="22">
  <si>
    <t xml:space="preserve">Расчет (начальной) максимальной цены контракта </t>
  </si>
  <si>
    <t>!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</si>
  <si>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</si>
  <si>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№ п\п</t>
  </si>
  <si>
    <t>Наименование товара/услуги</t>
  </si>
  <si>
    <t>Ед. изм.</t>
  </si>
  <si>
    <t xml:space="preserve">Кол-во
</t>
  </si>
  <si>
    <t>Коммерческое предложение фирма 1 Вх.</t>
  </si>
  <si>
    <t>Коммерческое предложение фирма 2 Вх.</t>
  </si>
  <si>
    <t>Коммерческое предложение фирма 3 Вх.</t>
  </si>
  <si>
    <t>Средняя арифметическая цена, руб
(п.6+п.7+п.8)/3</t>
  </si>
  <si>
    <t>Количество значений (п.6,п.7,п.8)</t>
  </si>
  <si>
    <t>Среднее квадратичное отклонение</t>
  </si>
  <si>
    <t>Коэффициент вариации</t>
  </si>
  <si>
    <r>
      <rPr>
        <b/>
        <sz val="11"/>
        <color theme="1"/>
        <rFont val="Times New Roman"/>
        <family val="1"/>
        <charset val="204"/>
      </rPr>
      <t>НМЦК</t>
    </r>
    <r>
      <rPr>
        <b/>
        <sz val="11"/>
        <color rgb="FF000000"/>
        <rFont val="Times New Roman"/>
        <family val="1"/>
        <charset val="204"/>
      </rPr>
      <t xml:space="preserve">рын
</t>
    </r>
  </si>
  <si>
    <t>Бланк аттестата о среднем общем образовании с отличием к Медали «За особые успехи в учении» I степени с твердой обложкой</t>
  </si>
  <si>
    <t>шт</t>
  </si>
  <si>
    <t>Бланк аттестата о среднем общем образовании с отличием к Медали «За особые успехи в учении» II степени с твердой обложкой</t>
  </si>
  <si>
    <t>Бланк приложения к аттестату о среднем общем образовании</t>
  </si>
  <si>
    <t>Медаль «За особые успехи в учении» Комплект: медаль, красный пластиковый футляр, удостоверение к медали на твердой обложке с фальцетом., Приказ Министерства просвещения РФ от 29 сентября 2023 г. №730
I степени</t>
  </si>
  <si>
    <t>Медаль «За особые успехи в учении» II степени Комплект: медаль, синий пластиковый футляр, удостоверение к медали на твердой обложке с фальцетом, Приказ Министерства просвещения РФ от 29 сентября 2023 г. №730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</si>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</sst>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₽"/>
    <numFmt numFmtId="165" formatCode="#,##0.00_ ;[Red]\-#,##0.00\ 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8"/>
      <color rgb="FFA5A5A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5" fillId="3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4" borderId="2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left" vertical="top" wrapText="1"/>
    </xf>
    <xf numFmtId="164" fontId="7" fillId="0" borderId="2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165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0" fontId="10" fillId="0" borderId="3" xfId="0" applyFont="1" applyBorder="1"/>
    <xf numFmtId="2" fontId="10" fillId="0" borderId="3" xfId="0" applyNumberFormat="1" applyFont="1" applyBorder="1"/>
    <xf numFmtId="4" fontId="11" fillId="0" borderId="3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27294\Downloads\&#1044;&#1086;&#1082;&#1091;&#1084;&#1077;&#1085;&#1090;&#1099;%20&#1072;&#1090;&#1090;&#1077;&#1089;&#1090;&#1072;&#1090;&#1099;_2026%20&#1076;&#1086;&#1087;.xlsx" TargetMode="External"/><Relationship Id="rId1" Type="http://schemas.openxmlformats.org/officeDocument/2006/relationships/externalLinkPath" Target="&#1044;&#1086;&#1082;&#1091;&#1084;&#1077;&#1085;&#1090;&#1099;%20&#1072;&#1090;&#1090;&#1077;&#1089;&#1090;&#1072;&#1090;&#1099;_2026%20&#1076;&#1086;&#108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НМЦК"/>
      <sheetName val="Приказ"/>
      <sheetName val="Письмо"/>
      <sheetName val="Запрос"/>
      <sheetName val="Запросы (кому)"/>
    </sheetNames>
    <sheetDataSet>
      <sheetData sheetId="0"/>
      <sheetData sheetId="1">
        <row r="22">
          <cell r="A22" t="str">
            <v>на оказание услуг по изготовлению и поставке печатной продукции в ГБОУ Гимназии № 610 Петроградского района Санкт-Петербурга.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7371D-90EC-41AA-9411-B01175994681}">
  <dimension ref="A1:M997"/>
  <sheetViews>
    <sheetView tabSelected="1" workbookViewId="0">
      <selection activeCell="A14" sqref="A14:XFD17"/>
    </sheetView>
  </sheetViews>
  <sheetFormatPr defaultColWidth="14.44140625" defaultRowHeight="15" customHeight="1" x14ac:dyDescent="0.3"/>
  <cols>
    <col min="1" max="1" width="8.6640625" customWidth="1"/>
    <col min="2" max="2" width="33.6640625" customWidth="1"/>
    <col min="3" max="4" width="8.6640625" customWidth="1"/>
    <col min="5" max="5" width="11" customWidth="1"/>
    <col min="6" max="6" width="11.33203125" customWidth="1"/>
    <col min="7" max="7" width="11.5546875" customWidth="1"/>
    <col min="8" max="9" width="8.6640625" customWidth="1"/>
    <col min="10" max="10" width="12.88671875" customWidth="1"/>
    <col min="11" max="11" width="8.6640625" customWidth="1"/>
    <col min="12" max="12" width="12.44140625" customWidth="1"/>
    <col min="13" max="26" width="8.6640625" customWidth="1"/>
  </cols>
  <sheetData>
    <row r="1" spans="1:13" ht="1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 ht="35.25" customHeight="1" x14ac:dyDescent="0.3">
      <c r="A2" s="3" t="str">
        <f>[1]Приказ!A22</f>
        <v>на оказание услуг по изготовлению и поставке печатной продукции в ГБОУ Гимназии № 610 Петроградского района Санкт-Петербурга.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 t="s">
        <v>1</v>
      </c>
    </row>
    <row r="3" spans="1:13" ht="20.25" customHeight="1" x14ac:dyDescent="0.3">
      <c r="A3" s="6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24.75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1:13" ht="110.4" x14ac:dyDescent="0.3">
      <c r="A5" s="28" t="s">
        <v>3</v>
      </c>
      <c r="B5" s="29" t="s">
        <v>4</v>
      </c>
      <c r="C5" s="28" t="s">
        <v>5</v>
      </c>
      <c r="D5" s="28" t="s">
        <v>6</v>
      </c>
      <c r="E5" s="8" t="s">
        <v>7</v>
      </c>
      <c r="F5" s="8" t="s">
        <v>8</v>
      </c>
      <c r="G5" s="8" t="s">
        <v>9</v>
      </c>
      <c r="H5" s="9" t="s">
        <v>10</v>
      </c>
      <c r="I5" s="28" t="s">
        <v>11</v>
      </c>
      <c r="J5" s="28" t="s">
        <v>12</v>
      </c>
      <c r="K5" s="28" t="s">
        <v>13</v>
      </c>
      <c r="L5" s="28" t="s">
        <v>14</v>
      </c>
    </row>
    <row r="6" spans="1:13" ht="14.4" x14ac:dyDescent="0.3">
      <c r="A6" s="10">
        <v>1</v>
      </c>
      <c r="B6" s="10">
        <v>2</v>
      </c>
      <c r="C6" s="10">
        <v>3</v>
      </c>
      <c r="D6" s="10">
        <v>4</v>
      </c>
      <c r="E6" s="10">
        <v>5</v>
      </c>
      <c r="F6" s="11">
        <v>6</v>
      </c>
      <c r="G6" s="11">
        <v>7</v>
      </c>
      <c r="H6" s="12">
        <v>8</v>
      </c>
      <c r="I6" s="11">
        <v>9</v>
      </c>
      <c r="J6" s="11">
        <v>10</v>
      </c>
      <c r="K6" s="11">
        <v>11</v>
      </c>
      <c r="L6" s="11">
        <v>12</v>
      </c>
    </row>
    <row r="7" spans="1:13" ht="55.2" x14ac:dyDescent="0.3">
      <c r="A7" s="10">
        <v>1</v>
      </c>
      <c r="B7" s="13" t="s">
        <v>15</v>
      </c>
      <c r="C7" s="10" t="s">
        <v>16</v>
      </c>
      <c r="D7" s="14">
        <v>5</v>
      </c>
      <c r="E7" s="14">
        <v>325</v>
      </c>
      <c r="F7" s="15">
        <v>300</v>
      </c>
      <c r="G7" s="15">
        <v>322</v>
      </c>
      <c r="H7" s="16">
        <f t="shared" ref="H7:H11" si="0">ROUND((E7+F7+G7)/3,2)</f>
        <v>315.67</v>
      </c>
      <c r="I7" s="16">
        <v>3</v>
      </c>
      <c r="J7" s="16">
        <f t="shared" ref="J7:J11" si="1">((((E7-H7)^2)+((F7-H7)^2)+((G7-H7)^2))/(I7-1))^(1/2)</f>
        <v>13.650397430111695</v>
      </c>
      <c r="K7" s="16">
        <f t="shared" ref="K7:K11" si="2">(J7/H7)*100</f>
        <v>4.3242618652743987</v>
      </c>
      <c r="L7" s="17">
        <f>ROUND(D7*F7,2)</f>
        <v>1500</v>
      </c>
    </row>
    <row r="8" spans="1:13" ht="55.2" x14ac:dyDescent="0.3">
      <c r="A8" s="10">
        <v>2</v>
      </c>
      <c r="B8" s="18" t="s">
        <v>17</v>
      </c>
      <c r="C8" s="10" t="s">
        <v>16</v>
      </c>
      <c r="D8" s="14">
        <v>5</v>
      </c>
      <c r="E8" s="14">
        <v>325</v>
      </c>
      <c r="F8" s="15">
        <v>300</v>
      </c>
      <c r="G8" s="15">
        <v>322</v>
      </c>
      <c r="H8" s="16">
        <f t="shared" si="0"/>
        <v>315.67</v>
      </c>
      <c r="I8" s="16">
        <v>3</v>
      </c>
      <c r="J8" s="16">
        <f t="shared" si="1"/>
        <v>13.650397430111695</v>
      </c>
      <c r="K8" s="16">
        <f t="shared" si="2"/>
        <v>4.3242618652743987</v>
      </c>
      <c r="L8" s="17">
        <f t="shared" ref="L8:L11" si="3">ROUND(D8*F8,2)</f>
        <v>1500</v>
      </c>
    </row>
    <row r="9" spans="1:13" ht="27.6" x14ac:dyDescent="0.3">
      <c r="A9" s="10">
        <v>3</v>
      </c>
      <c r="B9" s="13" t="s">
        <v>18</v>
      </c>
      <c r="C9" s="10" t="s">
        <v>16</v>
      </c>
      <c r="D9" s="14">
        <v>10</v>
      </c>
      <c r="E9" s="14">
        <v>97</v>
      </c>
      <c r="F9" s="15">
        <v>88</v>
      </c>
      <c r="G9" s="15">
        <v>95</v>
      </c>
      <c r="H9" s="16">
        <f t="shared" si="0"/>
        <v>93.33</v>
      </c>
      <c r="I9" s="16">
        <v>3</v>
      </c>
      <c r="J9" s="16">
        <f t="shared" si="1"/>
        <v>4.7258173896163189</v>
      </c>
      <c r="K9" s="16">
        <f t="shared" si="2"/>
        <v>5.0635566158966236</v>
      </c>
      <c r="L9" s="17">
        <f t="shared" si="3"/>
        <v>880</v>
      </c>
    </row>
    <row r="10" spans="1:13" ht="110.4" x14ac:dyDescent="0.3">
      <c r="A10" s="10">
        <v>4</v>
      </c>
      <c r="B10" s="13" t="s">
        <v>19</v>
      </c>
      <c r="C10" s="10" t="s">
        <v>16</v>
      </c>
      <c r="D10" s="19">
        <v>5</v>
      </c>
      <c r="E10" s="14">
        <v>1900</v>
      </c>
      <c r="F10" s="15">
        <v>1700</v>
      </c>
      <c r="G10" s="15">
        <v>1820</v>
      </c>
      <c r="H10" s="16">
        <f t="shared" si="0"/>
        <v>1806.67</v>
      </c>
      <c r="I10" s="16">
        <v>3</v>
      </c>
      <c r="J10" s="16">
        <f t="shared" si="1"/>
        <v>100.6644592197266</v>
      </c>
      <c r="K10" s="16">
        <f t="shared" si="2"/>
        <v>5.5718232560305196</v>
      </c>
      <c r="L10" s="17">
        <f t="shared" si="3"/>
        <v>8500</v>
      </c>
    </row>
    <row r="11" spans="1:13" ht="96.6" x14ac:dyDescent="0.3">
      <c r="A11" s="10">
        <v>5</v>
      </c>
      <c r="B11" s="13" t="s">
        <v>20</v>
      </c>
      <c r="C11" s="10" t="s">
        <v>16</v>
      </c>
      <c r="D11" s="19">
        <v>5</v>
      </c>
      <c r="E11" s="14">
        <v>1900</v>
      </c>
      <c r="F11" s="15">
        <v>1700</v>
      </c>
      <c r="G11" s="15">
        <v>1820</v>
      </c>
      <c r="H11" s="16">
        <f t="shared" si="0"/>
        <v>1806.67</v>
      </c>
      <c r="I11" s="16">
        <v>3</v>
      </c>
      <c r="J11" s="16">
        <f t="shared" si="1"/>
        <v>100.6644592197266</v>
      </c>
      <c r="K11" s="16">
        <f t="shared" si="2"/>
        <v>5.5718232560305196</v>
      </c>
      <c r="L11" s="17">
        <f t="shared" si="3"/>
        <v>8500</v>
      </c>
    </row>
    <row r="12" spans="1:13" ht="14.4" x14ac:dyDescent="0.3">
      <c r="A12" s="20"/>
      <c r="B12" s="20"/>
      <c r="C12" s="21"/>
      <c r="D12" s="22"/>
      <c r="E12" s="23"/>
      <c r="F12" s="23"/>
      <c r="G12" s="23"/>
      <c r="H12" s="23"/>
      <c r="I12" s="22"/>
      <c r="J12" s="23" t="s">
        <v>21</v>
      </c>
      <c r="K12" s="23"/>
      <c r="L12" s="24">
        <f>SUM(L7:L11)</f>
        <v>20880</v>
      </c>
    </row>
    <row r="13" spans="1:13" ht="14.4" x14ac:dyDescent="0.3">
      <c r="A13" s="25"/>
      <c r="B13" s="25"/>
      <c r="C13" s="26"/>
      <c r="D13" s="25"/>
      <c r="E13" s="27">
        <f>SUMPRODUCT(D7:D11,E7:E11)</f>
        <v>23220</v>
      </c>
      <c r="F13" s="27">
        <f>SUMPRODUCT(D7:D11,F7:F11)</f>
        <v>20880</v>
      </c>
      <c r="G13" s="27">
        <f>SUMPRODUCT(D7:D11,G7:G11)</f>
        <v>22370</v>
      </c>
      <c r="H13" s="25"/>
      <c r="I13" s="25"/>
      <c r="J13" s="25"/>
      <c r="K13" s="25"/>
      <c r="L13" s="25"/>
    </row>
    <row r="18" ht="15.75" customHeight="1" x14ac:dyDescent="0.3"/>
    <row r="19" ht="15.75" customHeight="1" x14ac:dyDescent="0.3"/>
    <row r="20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</sheetData>
  <mergeCells count="3">
    <mergeCell ref="A1:L1"/>
    <mergeCell ref="A2:L2"/>
    <mergeCell ref="A3:L4"/>
  </mergeCells>
  <pageMargins left="0.7" right="0.7" top="0.75" bottom="0.75" header="0" footer="0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Gulya Shokirova</dc:creator>
  <cp:lastModifiedBy>Gulya Shokirova</cp:lastModifiedBy>
  <dcterms:created xsi:type="dcterms:W3CDTF">2026-06-01T09:58:44Z</dcterms:created>
  <dcterms:modified xsi:type="dcterms:W3CDTF">2026-06-01T09:59:30Z</dcterms:modified>
</cp:coreProperties>
</file>