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5840"/>
  </bookViews>
  <sheets>
    <sheet name="Лист3" sheetId="3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3" l="1"/>
  <c r="J15" i="3" s="1"/>
  <c r="K15" i="3" s="1"/>
  <c r="L14" i="3"/>
  <c r="L13" i="3"/>
  <c r="L15" i="3"/>
  <c r="L16" i="3"/>
  <c r="L12" i="3"/>
  <c r="I13" i="3" l="1"/>
  <c r="J13" i="3" s="1"/>
  <c r="K13" i="3" s="1"/>
  <c r="I14" i="3"/>
  <c r="J14" i="3" s="1"/>
  <c r="K14" i="3" s="1"/>
  <c r="I16" i="3"/>
  <c r="J16" i="3" s="1"/>
  <c r="K16" i="3" s="1"/>
  <c r="I12" i="3"/>
  <c r="J12" i="3" s="1"/>
  <c r="L17" i="3" l="1"/>
  <c r="I18" i="3" s="1"/>
  <c r="K12" i="3"/>
</calcChain>
</file>

<file path=xl/sharedStrings.xml><?xml version="1.0" encoding="utf-8"?>
<sst xmlns="http://schemas.openxmlformats.org/spreadsheetml/2006/main" count="22" uniqueCount="22">
  <si>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</si>
  <si>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</si>
  <si>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ИТОГО:</t>
  </si>
  <si>
    <t>рублей</t>
  </si>
  <si>
    <t>№ п/п</t>
  </si>
  <si>
    <t xml:space="preserve">Среднеквадратичное отклонение </t>
  </si>
  <si>
    <t>В результате проведенного расчета Н(М)Ц контракта составила:</t>
  </si>
  <si>
    <t>Средняя арифметическая цена единицы товара</t>
  </si>
  <si>
    <t>Ед. изм.</t>
  </si>
  <si>
    <t>Кол-во</t>
  </si>
  <si>
    <r>
      <t xml:space="preserve">Коэффициент вариации цен (%)  </t>
    </r>
    <r>
      <rPr>
        <b/>
        <i/>
        <sz val="11"/>
        <rFont val="Times New Roman"/>
        <family val="1"/>
        <charset val="204"/>
      </rPr>
      <t>(не должен превышать 33%)</t>
    </r>
  </si>
  <si>
    <t>Наименование товара</t>
  </si>
  <si>
    <t>Приложение № 2</t>
  </si>
  <si>
    <t>к Извещению об осуществлении закупки</t>
  </si>
  <si>
    <t>Цена для расчета НМЦК, руб.</t>
  </si>
  <si>
    <t>шт</t>
  </si>
  <si>
    <t>Корзина пластмассовая тип 1</t>
  </si>
  <si>
    <t>Значение предельной цены товара в соответствии , руб.</t>
  </si>
  <si>
    <t xml:space="preserve">КП вх. №23-26 от 
22.05.2026
</t>
  </si>
  <si>
    <t xml:space="preserve">КП вх. №24-26 от 25.05.2026
</t>
  </si>
  <si>
    <t xml:space="preserve">КП вх. №25-26 от 26.05.2026
</t>
  </si>
  <si>
    <t>Расчет начальной (максимальной) цены контракта произведен методом сопоставимых рыночных цен (анализа рынка) на основании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2 октября 2013 г. № 567 и нормативным  методом, на основании требований к закупаемым товарам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</si>
</sst>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14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" fontId="6" fillId="0" borderId="0" xfId="0" applyNumberFormat="1" applyFont="1"/>
    <xf numFmtId="10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wrapText="1"/>
    </xf>
    <xf numFmtId="165" fontId="3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zoomScale="115" zoomScaleNormal="115" workbookViewId="0">
      <selection activeCell="A6" sqref="A6:K6"/>
    </sheetView>
  </sheetViews>
  <sheetFormatPr defaultColWidth="9.140625" defaultRowHeight="15" x14ac:dyDescent="0.25"/>
  <cols>
    <col min="1" max="1" width="5.42578125" style="7" customWidth="1"/>
    <col min="2" max="2" width="18.7109375" style="13" customWidth="1"/>
    <col min="3" max="3" width="6.85546875" style="7" customWidth="1"/>
    <col min="4" max="4" width="7.42578125" style="7" customWidth="1"/>
    <col min="5" max="5" width="14" style="7" customWidth="1"/>
    <col min="6" max="6" width="14.28515625" style="7" customWidth="1"/>
    <col min="7" max="7" width="14" style="7" customWidth="1"/>
    <col min="8" max="8" width="16.5703125" style="7" customWidth="1"/>
    <col min="9" max="9" width="17.140625" style="7" customWidth="1"/>
    <col min="10" max="10" width="13.5703125" style="7" customWidth="1"/>
    <col min="11" max="11" width="15.85546875" style="7" customWidth="1"/>
    <col min="12" max="12" width="17.28515625" style="10" customWidth="1"/>
    <col min="13" max="13" width="17.28515625" style="27" customWidth="1"/>
    <col min="14" max="14" width="17.28515625" style="10" customWidth="1"/>
    <col min="15" max="16384" width="9.140625" style="7"/>
  </cols>
  <sheetData>
    <row r="1" spans="1:15" ht="30" x14ac:dyDescent="0.25">
      <c r="K1" s="7" t="s">
        <v>12</v>
      </c>
    </row>
    <row r="2" spans="1:15" ht="60" x14ac:dyDescent="0.25">
      <c r="K2" s="7" t="s">
        <v>13</v>
      </c>
    </row>
    <row r="4" spans="1:15" s="3" customFormat="1" x14ac:dyDescent="0.25">
      <c r="A4" s="44" t="s">
        <v>0</v>
      </c>
      <c r="B4" s="44"/>
      <c r="C4" s="44"/>
      <c r="D4" s="44"/>
      <c r="E4" s="44"/>
      <c r="F4" s="44"/>
      <c r="G4" s="44"/>
      <c r="H4" s="45"/>
      <c r="I4" s="44"/>
      <c r="J4" s="44"/>
      <c r="K4" s="44"/>
      <c r="L4" s="15"/>
      <c r="M4" s="28"/>
      <c r="N4" s="15"/>
    </row>
    <row r="5" spans="1:15" s="3" customFormat="1" x14ac:dyDescent="0.25">
      <c r="A5" s="44" t="s">
        <v>1</v>
      </c>
      <c r="B5" s="44"/>
      <c r="C5" s="44"/>
      <c r="D5" s="44"/>
      <c r="E5" s="44"/>
      <c r="F5" s="44"/>
      <c r="G5" s="44"/>
      <c r="H5" s="45"/>
      <c r="I5" s="44"/>
      <c r="J5" s="44"/>
      <c r="K5" s="44"/>
      <c r="L5" s="15"/>
      <c r="M5" s="28"/>
      <c r="N5" s="15"/>
    </row>
    <row r="6" spans="1:15" s="8" customFormat="1" ht="105" customHeight="1" x14ac:dyDescent="0.25">
      <c r="A6" s="44" t="s">
        <v>21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11"/>
      <c r="M6" s="29"/>
      <c r="N6" s="11"/>
    </row>
    <row r="7" spans="1:15" s="8" customFormat="1" ht="12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1"/>
      <c r="M7" s="29"/>
      <c r="N7" s="11"/>
    </row>
    <row r="8" spans="1:15" s="8" customFormat="1" ht="12" customHeight="1" x14ac:dyDescent="0.25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11"/>
      <c r="M8" s="29"/>
      <c r="N8" s="11"/>
    </row>
    <row r="9" spans="1:15" s="8" customFormat="1" ht="24" hidden="1" customHeight="1" x14ac:dyDescent="0.25">
      <c r="L9" s="11"/>
      <c r="M9" s="29"/>
      <c r="N9" s="11"/>
    </row>
    <row r="10" spans="1:15" s="8" customFormat="1" x14ac:dyDescent="0.25">
      <c r="A10" s="14"/>
      <c r="B10" s="14"/>
      <c r="C10" s="4"/>
      <c r="D10" s="4"/>
      <c r="E10" s="5"/>
      <c r="F10" s="4"/>
      <c r="G10" s="6"/>
      <c r="H10" s="6"/>
      <c r="I10" s="9"/>
      <c r="J10" s="7"/>
      <c r="K10" s="3"/>
      <c r="L10" s="11"/>
      <c r="M10" s="29"/>
      <c r="N10" s="11"/>
    </row>
    <row r="11" spans="1:15" s="8" customFormat="1" ht="162.94999999999999" customHeight="1" x14ac:dyDescent="0.25">
      <c r="A11" s="20" t="s">
        <v>4</v>
      </c>
      <c r="B11" s="20" t="s">
        <v>11</v>
      </c>
      <c r="C11" s="16" t="s">
        <v>8</v>
      </c>
      <c r="D11" s="16" t="s">
        <v>9</v>
      </c>
      <c r="E11" s="16" t="s">
        <v>18</v>
      </c>
      <c r="F11" s="16" t="s">
        <v>19</v>
      </c>
      <c r="G11" s="16" t="s">
        <v>20</v>
      </c>
      <c r="H11" s="22" t="s">
        <v>17</v>
      </c>
      <c r="I11" s="16" t="s">
        <v>7</v>
      </c>
      <c r="J11" s="20" t="s">
        <v>5</v>
      </c>
      <c r="K11" s="20" t="s">
        <v>10</v>
      </c>
      <c r="L11" s="2" t="s">
        <v>14</v>
      </c>
      <c r="M11" s="29"/>
      <c r="N11" s="11"/>
    </row>
    <row r="12" spans="1:15" s="24" customFormat="1" ht="25.5" x14ac:dyDescent="0.25">
      <c r="A12" s="23">
        <v>1</v>
      </c>
      <c r="B12" s="40" t="s">
        <v>16</v>
      </c>
      <c r="C12" s="35" t="s">
        <v>15</v>
      </c>
      <c r="D12" s="36">
        <v>30</v>
      </c>
      <c r="E12" s="37">
        <v>268</v>
      </c>
      <c r="F12" s="37">
        <v>179</v>
      </c>
      <c r="G12" s="38">
        <v>184</v>
      </c>
      <c r="H12" s="39">
        <v>179.42</v>
      </c>
      <c r="I12" s="38">
        <f>ROUND((AVERAGE(E12:G12)),2)</f>
        <v>210.33</v>
      </c>
      <c r="J12" s="39">
        <f>SQRT(((SUM((POWER(G12-I12,2)),(POWER(F12-I12,2)),(POWER(E12-I12,2)))/(COLUMNS(E12:G12)-1))))</f>
        <v>50.003333388885181</v>
      </c>
      <c r="K12" s="39">
        <f t="shared" ref="K12" si="0">J12/I12*100</f>
        <v>23.773752383818369</v>
      </c>
      <c r="L12" s="38">
        <f>D12*H12</f>
        <v>5382.5999999999995</v>
      </c>
      <c r="M12" s="30"/>
      <c r="N12" s="31"/>
      <c r="O12" s="31"/>
    </row>
    <row r="13" spans="1:15" s="8" customFormat="1" hidden="1" x14ac:dyDescent="0.2">
      <c r="A13" s="1"/>
      <c r="B13" s="34"/>
      <c r="C13" s="35"/>
      <c r="D13" s="36"/>
      <c r="E13" s="37"/>
      <c r="F13" s="37"/>
      <c r="G13" s="37"/>
      <c r="H13" s="39"/>
      <c r="I13" s="38" t="e">
        <f t="shared" ref="I13:I16" si="1">ROUND((AVERAGE(E13:G13)),2)</f>
        <v>#DIV/0!</v>
      </c>
      <c r="J13" s="39" t="e">
        <f t="shared" ref="J13:J16" si="2">SQRT(((SUM((POWER(G13-I13,2)),(POWER(F13-I13,2)),(POWER(E13-I13,2)))/(COLUMNS(E13:G13)-1))))</f>
        <v>#DIV/0!</v>
      </c>
      <c r="K13" s="39" t="e">
        <f t="shared" ref="K13:K16" si="3">J13/I13*100</f>
        <v>#DIV/0!</v>
      </c>
      <c r="L13" s="38">
        <f t="shared" ref="L13:L16" si="4">D13*H13</f>
        <v>0</v>
      </c>
      <c r="M13" s="30"/>
      <c r="N13" s="32"/>
      <c r="O13" s="31"/>
    </row>
    <row r="14" spans="1:15" s="24" customFormat="1" hidden="1" x14ac:dyDescent="0.2">
      <c r="A14" s="23"/>
      <c r="B14" s="34"/>
      <c r="C14" s="35"/>
      <c r="D14" s="36"/>
      <c r="E14" s="37"/>
      <c r="F14" s="37"/>
      <c r="G14" s="38"/>
      <c r="H14" s="39"/>
      <c r="I14" s="38" t="e">
        <f t="shared" si="1"/>
        <v>#DIV/0!</v>
      </c>
      <c r="J14" s="39" t="e">
        <f t="shared" si="2"/>
        <v>#DIV/0!</v>
      </c>
      <c r="K14" s="39" t="e">
        <f t="shared" si="3"/>
        <v>#DIV/0!</v>
      </c>
      <c r="L14" s="38">
        <f>D14*H14</f>
        <v>0</v>
      </c>
      <c r="M14" s="30"/>
      <c r="N14" s="31"/>
      <c r="O14" s="31"/>
    </row>
    <row r="15" spans="1:15" s="24" customFormat="1" hidden="1" x14ac:dyDescent="0.2">
      <c r="A15" s="23"/>
      <c r="B15" s="34"/>
      <c r="C15" s="35"/>
      <c r="D15" s="36"/>
      <c r="E15" s="37"/>
      <c r="F15" s="37"/>
      <c r="G15" s="38"/>
      <c r="H15" s="39"/>
      <c r="I15" s="38" t="e">
        <f t="shared" si="1"/>
        <v>#DIV/0!</v>
      </c>
      <c r="J15" s="39" t="e">
        <f t="shared" si="2"/>
        <v>#DIV/0!</v>
      </c>
      <c r="K15" s="39" t="e">
        <f t="shared" si="3"/>
        <v>#DIV/0!</v>
      </c>
      <c r="L15" s="38">
        <f t="shared" si="4"/>
        <v>0</v>
      </c>
      <c r="M15" s="30"/>
      <c r="N15" s="31"/>
      <c r="O15" s="31"/>
    </row>
    <row r="16" spans="1:15" s="24" customFormat="1" hidden="1" x14ac:dyDescent="0.2">
      <c r="A16" s="1"/>
      <c r="B16" s="34"/>
      <c r="C16" s="35"/>
      <c r="D16" s="36"/>
      <c r="E16" s="37"/>
      <c r="F16" s="37"/>
      <c r="G16" s="38"/>
      <c r="H16" s="39"/>
      <c r="I16" s="38" t="e">
        <f t="shared" si="1"/>
        <v>#DIV/0!</v>
      </c>
      <c r="J16" s="39" t="e">
        <f t="shared" si="2"/>
        <v>#DIV/0!</v>
      </c>
      <c r="K16" s="39" t="e">
        <f t="shared" si="3"/>
        <v>#DIV/0!</v>
      </c>
      <c r="L16" s="38">
        <f t="shared" si="4"/>
        <v>0</v>
      </c>
      <c r="M16" s="30"/>
      <c r="N16" s="31"/>
      <c r="O16" s="31"/>
    </row>
    <row r="17" spans="1:15" s="8" customFormat="1" ht="18" customHeight="1" x14ac:dyDescent="0.25">
      <c r="A17" s="47" t="s">
        <v>2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2">
        <f>SUM(L12:L16)</f>
        <v>5382.5999999999995</v>
      </c>
      <c r="M17" s="28"/>
      <c r="N17" s="15"/>
      <c r="O17" s="33"/>
    </row>
    <row r="18" spans="1:15" x14ac:dyDescent="0.25">
      <c r="A18" s="41" t="s">
        <v>6</v>
      </c>
      <c r="B18" s="41"/>
      <c r="C18" s="41"/>
      <c r="D18" s="41"/>
      <c r="E18" s="41"/>
      <c r="F18" s="41"/>
      <c r="G18" s="41"/>
      <c r="H18" s="21"/>
      <c r="I18" s="17">
        <f>L17</f>
        <v>5382.5999999999995</v>
      </c>
      <c r="J18" s="18" t="s">
        <v>3</v>
      </c>
      <c r="K18" s="19"/>
      <c r="L18" s="11"/>
      <c r="M18" s="29"/>
      <c r="N18" s="25"/>
    </row>
    <row r="19" spans="1:15" x14ac:dyDescent="0.25">
      <c r="A19" s="42"/>
      <c r="B19" s="42"/>
      <c r="D19" s="43"/>
      <c r="E19" s="43"/>
      <c r="F19" s="14"/>
      <c r="L19" s="11"/>
      <c r="M19" s="29"/>
      <c r="N19" s="26"/>
    </row>
    <row r="20" spans="1:15" x14ac:dyDescent="0.25">
      <c r="A20" s="13"/>
      <c r="D20" s="14"/>
      <c r="E20" s="14"/>
      <c r="F20" s="14"/>
      <c r="K20" s="13"/>
      <c r="L20" s="11"/>
      <c r="M20" s="29"/>
      <c r="N20" s="11"/>
    </row>
    <row r="23" spans="1:15" x14ac:dyDescent="0.25">
      <c r="E23" s="11"/>
    </row>
    <row r="27" spans="1:15" x14ac:dyDescent="0.25">
      <c r="B27" s="12"/>
    </row>
  </sheetData>
  <mergeCells count="8">
    <mergeCell ref="A18:G18"/>
    <mergeCell ref="A19:B19"/>
    <mergeCell ref="D19:E19"/>
    <mergeCell ref="A4:K4"/>
    <mergeCell ref="A5:K5"/>
    <mergeCell ref="A6:K6"/>
    <mergeCell ref="A8:K8"/>
    <mergeCell ref="A17:K17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2026-06-02T08:32:35Z</dcterms:modified>
</cp:coreProperties>
</file>