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1" l="1"/>
  <c r="P10" i="1" s="1"/>
  <c r="P12" i="1" s="1"/>
  <c r="M10" i="1"/>
  <c r="L10" i="1"/>
  <c r="K10" i="1"/>
  <c r="J10" i="1"/>
  <c r="M11" i="1" l="1"/>
  <c r="O11" i="1" s="1"/>
  <c r="P11" i="1" s="1"/>
  <c r="K11" i="1"/>
  <c r="J11" i="1"/>
  <c r="J13" i="1" l="1"/>
  <c r="L11" i="1"/>
</calcChain>
</file>

<file path=xl/sharedStrings.xml><?xml version="1.0" encoding="utf-8"?>
<sst xmlns="http://schemas.openxmlformats.org/spreadsheetml/2006/main" count="32" uniqueCount="31">
  <si>
    <t>Санкт‑Петербургское государственное бюджетное учреждение здравоохранения «Городская поликлиника №14»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</si>
  <si>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</si>
  <si>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</si>
  <si>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t>Метод сопоставимых рыночных цен (анализ рынка)</t>
  </si>
  <si>
    <t>Расчет НМЦК*</t>
  </si>
  <si>
    <t>№</t>
  </si>
  <si>
    <t>Наименование объекта закупки</t>
  </si>
  <si>
    <t>Ед. изм по ОКЕИ</t>
  </si>
  <si>
    <t>Кол-во</t>
  </si>
  <si>
    <t>Ценовая информация без НДС (руб.)</t>
  </si>
  <si>
    <t>Однородность совокупности значений выявленных цен, используемых в расчете Н(М)ЦК, ЦКЕП</t>
  </si>
  <si>
    <t xml:space="preserve">Минимальное ценовое предложение без НДС (руб.)**
</t>
  </si>
  <si>
    <t>НДС (%)</t>
  </si>
  <si>
    <t>Цена за единицу изм. с НДС (руб.)</t>
  </si>
  <si>
    <t>Начальная (максимальня) цена контракта,  (руб.)</t>
  </si>
  <si>
    <t>Среднее квадратичное отклонение</t>
  </si>
  <si>
    <t>штука</t>
  </si>
  <si>
    <t>Итого:</t>
  </si>
  <si>
    <t>В результате проведенного расчета Н(М)ЦК составила:</t>
  </si>
  <si>
    <t xml:space="preserve">рублей </t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</si>
  <si>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</si>
  <si>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Ценовое предложение № 4 от ___________ №____(номер и дату указать  зарегистрированные в делопроизводстве учреждения )</t>
  </si>
  <si>
    <t>Ценовое предложение № 5 от ___________ №____(номер и дату указать  зарегистрированные в делопроизводстве учреждения )</t>
  </si>
  <si>
    <r>
      <t xml:space="preserve">Средняя арифметическая цена за единицу без НДС (руб.)    </t>
    </r>
    <r>
      <rPr>
        <b/>
        <i/>
        <sz val="8"/>
        <color indexed="8"/>
        <rFont val="Times New Roman"/>
        <family val="1"/>
        <charset val="204"/>
      </rPr>
      <t xml:space="preserve">&lt;ц&gt; </t>
    </r>
  </si>
  <si>
    <r>
      <t xml:space="preserve">коэффициент вариации цен V (%)           </t>
    </r>
    <r>
      <rPr>
        <i/>
        <sz val="8"/>
        <color indexed="8"/>
        <rFont val="Times New Roman"/>
        <family val="1"/>
        <charset val="204"/>
      </rPr>
      <t xml:space="preserve">         (не должен превышать 33%)</t>
    </r>
  </si>
  <si>
    <t xml:space="preserve">* При определении Н(М)ЦК, контракта Заказчиком применяется 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
</t>
  </si>
  <si>
    <t>Загубник для дыхательного аппарата, одноразового использования (28/30/65)</t>
  </si>
  <si>
    <t>Загубник для дыхательного аппарата, одноразового использования (30/33/65)</t>
  </si>
  <si>
    <t>Ценовое предложение № 1 Вх. 295/Э-26 от 08.05.2026</t>
  </si>
  <si>
    <t>Ценовое предложение № 2 Вх. 289/Э-26 от 07.05.2026</t>
  </si>
  <si>
    <t>Ценовое предложение № 3 Вх. 295/Э-26 от 08.05.2026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</si>
</sst>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rgb="FFFFFF00"/>
        <bgColor indexed="4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 applyProtection="1">
      <alignment horizontal="center" vertical="center" wrapText="1"/>
      <protection locked="0"/>
    </xf>
    <xf numFmtId="1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2" fontId="2" fillId="0" borderId="1" xfId="0" applyNumberFormat="1" applyFont="1" applyBorder="1" applyAlignment="1" applyProtection="1">
      <alignment horizontal="center" vertical="center" wrapText="1"/>
      <protection locked="0"/>
    </xf>
    <xf numFmtId="2" fontId="5" fillId="0" borderId="1" xfId="0" applyNumberFormat="1" applyFont="1" applyBorder="1" applyAlignment="1" applyProtection="1">
      <alignment horizontal="center" vertical="center" wrapText="1"/>
      <protection locked="0"/>
    </xf>
    <xf numFmtId="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2" fontId="1" fillId="0" borderId="0" xfId="0" applyNumberFormat="1" applyFont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2" fontId="1" fillId="0" borderId="1" xfId="0" applyNumberFormat="1" applyFont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7</xdr:row>
      <xdr:rowOff>952500</xdr:rowOff>
    </xdr:from>
    <xdr:to>
      <xdr:col>12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2650" y="2926080"/>
          <a:ext cx="106299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7</xdr:row>
      <xdr:rowOff>923925</xdr:rowOff>
    </xdr:from>
    <xdr:to>
      <xdr:col>10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2990" y="289750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5"/>
  <sheetViews>
    <sheetView tabSelected="1" view="pageBreakPreview" zoomScaleNormal="100" zoomScaleSheetLayoutView="100" workbookViewId="0">
      <selection activeCell="O10" sqref="O10"/>
    </sheetView>
  </sheetViews>
  <sheetFormatPr defaultRowHeight="14.4" x14ac:dyDescent="0.3"/>
  <cols>
    <col min="1" max="1" width="5.33203125" customWidth="1"/>
    <col min="2" max="2" width="13.21875" customWidth="1"/>
    <col min="5" max="5" width="15.33203125" customWidth="1"/>
    <col min="6" max="6" width="14.88671875" customWidth="1"/>
    <col min="7" max="7" width="15.77734375" customWidth="1"/>
    <col min="8" max="8" width="8.88671875" hidden="1" customWidth="1"/>
    <col min="9" max="9" width="5.5546875" hidden="1" customWidth="1"/>
    <col min="10" max="10" width="13.109375" customWidth="1"/>
    <col min="11" max="11" width="15.21875" customWidth="1"/>
    <col min="12" max="12" width="16.21875" customWidth="1"/>
    <col min="13" max="13" width="9.77734375" hidden="1" customWidth="1"/>
    <col min="14" max="14" width="0.109375" customWidth="1"/>
    <col min="15" max="15" width="8.88671875" customWidth="1"/>
    <col min="16" max="16" width="12.6640625" customWidth="1"/>
  </cols>
  <sheetData>
    <row r="2" spans="1:16" x14ac:dyDescent="0.3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x14ac:dyDescent="0.3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x14ac:dyDescent="0.3">
      <c r="A4" s="1"/>
      <c r="B4" s="2"/>
      <c r="C4" s="1"/>
      <c r="D4" s="1"/>
      <c r="E4" s="1"/>
      <c r="F4" s="1"/>
      <c r="G4" s="1"/>
      <c r="H4" s="1"/>
      <c r="I4" s="1"/>
      <c r="J4" s="3"/>
      <c r="K4" s="1"/>
      <c r="L4" s="1"/>
      <c r="M4" s="1"/>
      <c r="N4" s="1"/>
      <c r="O4" s="1"/>
      <c r="P4" s="1"/>
    </row>
    <row r="5" spans="1:16" ht="29.4" customHeight="1" x14ac:dyDescent="0.3">
      <c r="A5" s="27" t="s">
        <v>2</v>
      </c>
      <c r="B5" s="27"/>
      <c r="C5" s="27" t="s">
        <v>3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6" x14ac:dyDescent="0.3">
      <c r="A6" s="27" t="s">
        <v>4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6" ht="26.4" customHeight="1" x14ac:dyDescent="0.3">
      <c r="A7" s="31" t="s">
        <v>5</v>
      </c>
      <c r="B7" s="31" t="s">
        <v>6</v>
      </c>
      <c r="C7" s="36" t="s">
        <v>7</v>
      </c>
      <c r="D7" s="36" t="s">
        <v>8</v>
      </c>
      <c r="E7" s="31" t="s">
        <v>9</v>
      </c>
      <c r="F7" s="31"/>
      <c r="G7" s="31"/>
      <c r="H7" s="31"/>
      <c r="I7" s="31"/>
      <c r="J7" s="30" t="s">
        <v>10</v>
      </c>
      <c r="K7" s="30"/>
      <c r="L7" s="30"/>
      <c r="M7" s="31" t="s">
        <v>11</v>
      </c>
      <c r="N7" s="33" t="s">
        <v>12</v>
      </c>
      <c r="O7" s="31" t="s">
        <v>13</v>
      </c>
      <c r="P7" s="27" t="s">
        <v>14</v>
      </c>
    </row>
    <row r="8" spans="1:16" ht="101.4" customHeight="1" x14ac:dyDescent="0.3">
      <c r="A8" s="31"/>
      <c r="B8" s="31"/>
      <c r="C8" s="36"/>
      <c r="D8" s="36"/>
      <c r="E8" s="4" t="s">
        <v>28</v>
      </c>
      <c r="F8" s="4" t="s">
        <v>29</v>
      </c>
      <c r="G8" s="5" t="s">
        <v>30</v>
      </c>
      <c r="H8" s="6" t="s">
        <v>21</v>
      </c>
      <c r="I8" s="6" t="s">
        <v>22</v>
      </c>
      <c r="J8" s="7" t="s">
        <v>23</v>
      </c>
      <c r="K8" s="8" t="s">
        <v>15</v>
      </c>
      <c r="L8" s="9" t="s">
        <v>24</v>
      </c>
      <c r="M8" s="32"/>
      <c r="N8" s="33"/>
      <c r="O8" s="34"/>
      <c r="P8" s="34"/>
    </row>
    <row r="9" spans="1:16" x14ac:dyDescent="0.3">
      <c r="A9" s="10">
        <v>1</v>
      </c>
      <c r="B9" s="10">
        <v>2</v>
      </c>
      <c r="C9" s="10">
        <v>3</v>
      </c>
      <c r="D9" s="10">
        <v>4</v>
      </c>
      <c r="E9" s="11">
        <v>5</v>
      </c>
      <c r="F9" s="11">
        <v>6</v>
      </c>
      <c r="G9" s="12">
        <v>7</v>
      </c>
      <c r="H9" s="13">
        <v>8</v>
      </c>
      <c r="I9" s="13">
        <v>9</v>
      </c>
      <c r="J9" s="12">
        <v>8</v>
      </c>
      <c r="K9" s="12">
        <v>9</v>
      </c>
      <c r="L9" s="10">
        <v>10</v>
      </c>
      <c r="M9" s="10">
        <v>11</v>
      </c>
      <c r="N9" s="14">
        <v>12</v>
      </c>
      <c r="O9" s="15">
        <v>13</v>
      </c>
      <c r="P9" s="15">
        <v>14</v>
      </c>
    </row>
    <row r="10" spans="1:16" ht="69.599999999999994" customHeight="1" x14ac:dyDescent="0.3">
      <c r="A10" s="16">
        <v>1</v>
      </c>
      <c r="B10" s="16" t="s">
        <v>26</v>
      </c>
      <c r="C10" s="16" t="s">
        <v>16</v>
      </c>
      <c r="D10" s="16">
        <v>750</v>
      </c>
      <c r="E10" s="17">
        <v>6.6</v>
      </c>
      <c r="F10" s="17">
        <v>6.66</v>
      </c>
      <c r="G10" s="18">
        <v>6.82</v>
      </c>
      <c r="H10" s="13"/>
      <c r="I10" s="13"/>
      <c r="J10" s="18">
        <f t="shared" ref="J10:J11" si="0">ROUND(AVERAGE(E10,F10,G10,H10,I10),2)</f>
        <v>6.69</v>
      </c>
      <c r="K10" s="18">
        <f t="shared" ref="K10:K11" si="1">STDEV(E10:I10)</f>
        <v>0.11372481406154682</v>
      </c>
      <c r="L10" s="19">
        <f t="shared" ref="L10:L11" si="2">K10/J10*100</f>
        <v>1.6999224822353782</v>
      </c>
      <c r="M10" s="19">
        <f t="shared" ref="M10:M11" si="3">MIN(E10:G10)</f>
        <v>6.6</v>
      </c>
      <c r="N10" s="20">
        <v>0</v>
      </c>
      <c r="O10" s="22">
        <f t="shared" ref="O10:O11" si="4">ROUND(M10+(M10*(N10/100)),2)</f>
        <v>6.6</v>
      </c>
      <c r="P10" s="22">
        <f t="shared" ref="P10:P11" si="5">O10*D10</f>
        <v>4950</v>
      </c>
    </row>
    <row r="11" spans="1:16" ht="65.400000000000006" customHeight="1" x14ac:dyDescent="0.3">
      <c r="A11" s="16">
        <v>2</v>
      </c>
      <c r="B11" s="16" t="s">
        <v>27</v>
      </c>
      <c r="C11" s="16" t="s">
        <v>16</v>
      </c>
      <c r="D11" s="16">
        <v>500</v>
      </c>
      <c r="E11" s="17">
        <v>6.72</v>
      </c>
      <c r="F11" s="17">
        <v>6.88</v>
      </c>
      <c r="G11" s="18">
        <v>6.94</v>
      </c>
      <c r="H11" s="13"/>
      <c r="I11" s="13"/>
      <c r="J11" s="18">
        <f t="shared" si="0"/>
        <v>6.85</v>
      </c>
      <c r="K11" s="18">
        <f t="shared" si="1"/>
        <v>0.11372481406154682</v>
      </c>
      <c r="L11" s="19">
        <f t="shared" si="2"/>
        <v>1.6602162636722164</v>
      </c>
      <c r="M11" s="19">
        <f t="shared" si="3"/>
        <v>6.72</v>
      </c>
      <c r="N11" s="20">
        <v>0</v>
      </c>
      <c r="O11" s="22">
        <f t="shared" si="4"/>
        <v>6.72</v>
      </c>
      <c r="P11" s="22">
        <f t="shared" si="5"/>
        <v>3360</v>
      </c>
    </row>
    <row r="12" spans="1:16" x14ac:dyDescent="0.3">
      <c r="A12" s="35" t="s">
        <v>17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21">
        <f>P10+P11</f>
        <v>8310</v>
      </c>
    </row>
    <row r="13" spans="1:16" x14ac:dyDescent="0.3">
      <c r="A13" s="28" t="s">
        <v>18</v>
      </c>
      <c r="B13" s="28"/>
      <c r="C13" s="28"/>
      <c r="D13" s="28"/>
      <c r="E13" s="28"/>
      <c r="F13" s="28"/>
      <c r="G13" s="28"/>
      <c r="H13" s="28"/>
      <c r="I13" s="28"/>
      <c r="J13" s="23">
        <f>P12</f>
        <v>8310</v>
      </c>
      <c r="K13" s="24" t="s">
        <v>19</v>
      </c>
      <c r="L13" s="24"/>
      <c r="M13" s="24"/>
      <c r="N13" s="24"/>
      <c r="O13" s="24"/>
      <c r="P13" s="25"/>
    </row>
    <row r="14" spans="1:16" x14ac:dyDescent="0.3">
      <c r="A14" s="29" t="s">
        <v>20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</row>
    <row r="15" spans="1:16" ht="36.6" customHeight="1" x14ac:dyDescent="0.3">
      <c r="A15" s="29" t="s">
        <v>25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</row>
  </sheetData>
  <mergeCells count="19">
    <mergeCell ref="A13:I13"/>
    <mergeCell ref="A14:P14"/>
    <mergeCell ref="A15:P15"/>
    <mergeCell ref="J7:L7"/>
    <mergeCell ref="M7:M8"/>
    <mergeCell ref="N7:N8"/>
    <mergeCell ref="O7:O8"/>
    <mergeCell ref="P7:P8"/>
    <mergeCell ref="A12:O12"/>
    <mergeCell ref="A7:A8"/>
    <mergeCell ref="B7:B8"/>
    <mergeCell ref="C7:C8"/>
    <mergeCell ref="D7:D8"/>
    <mergeCell ref="E7:I7"/>
    <mergeCell ref="A2:P2"/>
    <mergeCell ref="A3:P3"/>
    <mergeCell ref="A5:B5"/>
    <mergeCell ref="C5:P5"/>
    <mergeCell ref="A6:P6"/>
  </mergeCells>
  <pageMargins left="0.7" right="0.7" top="0.75" bottom="0.75" header="0.3" footer="0.3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2026-06-02T09:28:22Z</dcterms:modified>
</cp:coreProperties>
</file>