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Владыко\АД\Электронный магазин\2026\обслуживание здание июнь 2026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I4" i="1" s="1"/>
  <c r="J4" i="1" s="1"/>
  <c r="K4" i="1"/>
  <c r="L4" i="1" s="1"/>
  <c r="M4" i="1" s="1"/>
  <c r="N4" i="1" s="1"/>
  <c r="N5" i="1" l="1"/>
</calcChain>
</file>

<file path=xl/sharedStrings.xml><?xml version="1.0" encoding="utf-8"?>
<sst xmlns="http://schemas.openxmlformats.org/spreadsheetml/2006/main" count="24" uniqueCount="24">
  <si>
    <t>№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</si>
  <si>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</si>
  <si>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</si>
  <si>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</si>
  <si>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</si>
  <si>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</si>
  <si>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 № 1 
</t>
  </si>
  <si>
    <t xml:space="preserve">Коммерческое предложение  № 2 
</t>
  </si>
  <si>
    <t xml:space="preserve">Коммерческое предложение  № 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</si>
  <si>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</si>
  <si>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</si>
  <si>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</si>
  <si>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</si>
  <si>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</si>
  <si>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</si>
  <si>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</si>
  <si>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ИТОГО</t>
  </si>
  <si>
    <t>Я беру на себя персональную ответственность за обоснование закупки, определение начальной (максимальной) цены закупки, за приемку результатов исполнения закупки.</t>
  </si>
  <si>
    <t>Наименование услуг</t>
  </si>
  <si>
    <t>Главный специяалист административно-правового отдела</t>
  </si>
  <si>
    <t>усл. ед.</t>
  </si>
  <si>
    <t xml:space="preserve">О.А. Илатовская </t>
  </si>
  <si>
    <t xml:space="preserve">комплексные услуги по обслуживанию здания внутригородского муниципального образования города федерального значения Санкт-Петербурга поселок Шушары, расположенного по адресу: Санкт-Петербург, п. Шушары, ул. Школьная, д.5, Лит А и прилегающей территории           </t>
  </si>
  <si>
    <t xml:space="preserve">Расчет начальной (максимальной) цены контракта "Комплексные услуги по обслуживанию здания внутригородского муниципального образования города федерального значения Санкт-Петербурга поселок Шушары, расположенного по адресу: Санкт-Петербург, п. Шушары, ул. Школьная, д.5, Лит А и прилегающей территории "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</si>
</sst>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9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10" fillId="0" borderId="7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11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13" fillId="0" borderId="0" xfId="0" applyFont="1"/>
    <xf numFmtId="2" fontId="8" fillId="2" borderId="13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0" fillId="0" borderId="0" xfId="0" applyFont="1" applyAlignment="1">
      <alignment vertical="distributed"/>
    </xf>
    <xf numFmtId="0" fontId="10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B1DBE944-1D92-407F-B1E6-083323061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990725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1" name="Picture 6">
          <a:extLst>
            <a:ext uri="{FF2B5EF4-FFF2-40B4-BE49-F238E27FC236}">
              <a16:creationId xmlns:a16="http://schemas.microsoft.com/office/drawing/2014/main" id="{ACF08FBD-5B3A-4F92-8C2F-607C70150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2764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DEFC287B-7491-47D0-AFC2-E673902B0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990725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D7FCB2A2-85A3-42C6-A689-91275698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2764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2</xdr:row>
      <xdr:rowOff>952500</xdr:rowOff>
    </xdr:from>
    <xdr:to>
      <xdr:col>10</xdr:col>
      <xdr:colOff>0</xdr:colOff>
      <xdr:row>2</xdr:row>
      <xdr:rowOff>1304925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CE4363C0-45E3-4ED1-A159-F55A99277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9907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2</xdr:row>
      <xdr:rowOff>923925</xdr:rowOff>
    </xdr:from>
    <xdr:to>
      <xdr:col>8</xdr:col>
      <xdr:colOff>1019175</xdr:colOff>
      <xdr:row>2</xdr:row>
      <xdr:rowOff>1362075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5A849765-ECBB-4A1C-B80A-7397FBA6D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19621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1600200</xdr:rowOff>
    </xdr:from>
    <xdr:to>
      <xdr:col>10</xdr:col>
      <xdr:colOff>1504950</xdr:colOff>
      <xdr:row>2</xdr:row>
      <xdr:rowOff>1962150</xdr:rowOff>
    </xdr:to>
    <xdr:pic>
      <xdr:nvPicPr>
        <xdr:cNvPr id="16" name="Picture 5">
          <a:extLst>
            <a:ext uri="{FF2B5EF4-FFF2-40B4-BE49-F238E27FC236}">
              <a16:creationId xmlns:a16="http://schemas.microsoft.com/office/drawing/2014/main" id="{0F8063ED-EEE5-478E-891D-78AA00E84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2638425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304800</xdr:colOff>
      <xdr:row>2</xdr:row>
      <xdr:rowOff>1238250</xdr:rowOff>
    </xdr:from>
    <xdr:to>
      <xdr:col>10</xdr:col>
      <xdr:colOff>457200</xdr:colOff>
      <xdr:row>2</xdr:row>
      <xdr:rowOff>1466850</xdr:rowOff>
    </xdr:to>
    <xdr:pic>
      <xdr:nvPicPr>
        <xdr:cNvPr id="17" name="Picture 6">
          <a:extLst>
            <a:ext uri="{FF2B5EF4-FFF2-40B4-BE49-F238E27FC236}">
              <a16:creationId xmlns:a16="http://schemas.microsoft.com/office/drawing/2014/main" id="{F7DACE85-1D06-4894-8C1B-1EEE23B52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0" y="22764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tabSelected="1" zoomScaleNormal="100" workbookViewId="0">
      <selection sqref="A1:N1"/>
    </sheetView>
  </sheetViews>
  <sheetFormatPr defaultRowHeight="15" x14ac:dyDescent="0.25"/>
  <cols>
    <col min="1" max="1" width="5.5703125" customWidth="1"/>
    <col min="2" max="2" width="36.28515625" customWidth="1"/>
    <col min="3" max="3" width="7.28515625" customWidth="1"/>
    <col min="4" max="4" width="16.5703125" customWidth="1"/>
    <col min="5" max="5" width="15.28515625" customWidth="1"/>
    <col min="6" max="6" width="15.85546875" customWidth="1"/>
    <col min="7" max="7" width="16" customWidth="1"/>
    <col min="8" max="8" width="15.5703125" customWidth="1"/>
    <col min="9" max="9" width="15.42578125" customWidth="1"/>
    <col min="10" max="10" width="14.28515625" customWidth="1"/>
    <col min="11" max="11" width="28" customWidth="1"/>
    <col min="12" max="13" width="13.5703125" customWidth="1"/>
    <col min="14" max="14" width="13.85546875" customWidth="1"/>
  </cols>
  <sheetData>
    <row r="1" spans="1:14" ht="42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37.5" customHeight="1" x14ac:dyDescent="0.25">
      <c r="A2" s="25" t="s">
        <v>0</v>
      </c>
      <c r="B2" s="25" t="s">
        <v>18</v>
      </c>
      <c r="C2" s="25" t="s">
        <v>1</v>
      </c>
      <c r="D2" s="25" t="s">
        <v>2</v>
      </c>
      <c r="E2" s="27" t="s">
        <v>3</v>
      </c>
      <c r="F2" s="28"/>
      <c r="G2" s="29"/>
      <c r="H2" s="30" t="s">
        <v>4</v>
      </c>
      <c r="I2" s="31"/>
      <c r="J2" s="32"/>
      <c r="K2" s="33" t="s">
        <v>5</v>
      </c>
      <c r="L2" s="34"/>
      <c r="M2" s="34"/>
      <c r="N2" s="35"/>
    </row>
    <row r="3" spans="1:14" ht="114.75" x14ac:dyDescent="0.25">
      <c r="A3" s="26"/>
      <c r="B3" s="26"/>
      <c r="C3" s="26"/>
      <c r="D3" s="26"/>
      <c r="E3" s="1" t="s">
        <v>6</v>
      </c>
      <c r="F3" s="1" t="s">
        <v>7</v>
      </c>
      <c r="G3" s="2" t="s">
        <v>8</v>
      </c>
      <c r="H3" s="1" t="s">
        <v>9</v>
      </c>
      <c r="I3" s="1" t="s">
        <v>10</v>
      </c>
      <c r="J3" s="1" t="s">
        <v>11</v>
      </c>
      <c r="K3" s="3" t="s">
        <v>12</v>
      </c>
      <c r="L3" s="4" t="s">
        <v>13</v>
      </c>
      <c r="M3" s="4" t="s">
        <v>14</v>
      </c>
      <c r="N3" s="4" t="s">
        <v>15</v>
      </c>
    </row>
    <row r="4" spans="1:14" ht="162.75" customHeight="1" x14ac:dyDescent="0.25">
      <c r="A4" s="5">
        <v>1</v>
      </c>
      <c r="B4" s="16" t="s">
        <v>22</v>
      </c>
      <c r="C4" s="6" t="s">
        <v>20</v>
      </c>
      <c r="D4" s="6">
        <v>6</v>
      </c>
      <c r="E4" s="7">
        <v>90000</v>
      </c>
      <c r="F4" s="7">
        <v>110000</v>
      </c>
      <c r="G4" s="8">
        <v>97000</v>
      </c>
      <c r="H4" s="7">
        <f>AVERAGE(E4:G4)</f>
        <v>99000</v>
      </c>
      <c r="I4" s="9">
        <f>SQRT(((SUM((POWER(E4-H4,2)),(POWER(F4-H4,2)),(POWER(G4-H4,2)))/(COLUMNS(E4:G4)-1))))</f>
        <v>10148.891565092219</v>
      </c>
      <c r="J4" s="9">
        <f>I4/H4*100</f>
        <v>10.251405621305272</v>
      </c>
      <c r="K4" s="9">
        <f>((D4/3)*(SUM(E4:G4)))</f>
        <v>594000</v>
      </c>
      <c r="L4" s="10">
        <f>K4/D4</f>
        <v>99000</v>
      </c>
      <c r="M4" s="10">
        <f>ROUND(L4,2)</f>
        <v>99000</v>
      </c>
      <c r="N4" s="10">
        <f>M4*D4</f>
        <v>594000</v>
      </c>
    </row>
    <row r="5" spans="1:14" x14ac:dyDescent="0.25">
      <c r="A5" s="17" t="s">
        <v>16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15">
        <f>SUM(N4:N4)</f>
        <v>594000</v>
      </c>
    </row>
    <row r="6" spans="1:14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</row>
    <row r="7" spans="1:14" x14ac:dyDescent="0.25">
      <c r="A7" s="20" t="s">
        <v>17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4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15.75" thickBot="1" x14ac:dyDescent="0.3">
      <c r="A9" s="11"/>
      <c r="B9" s="21" t="s">
        <v>19</v>
      </c>
      <c r="C9" s="21"/>
      <c r="D9" s="21"/>
      <c r="E9" s="22"/>
      <c r="F9" s="22"/>
      <c r="G9" s="23" t="s">
        <v>21</v>
      </c>
      <c r="H9" s="14"/>
      <c r="I9" s="14"/>
      <c r="J9" s="14"/>
      <c r="K9" s="14"/>
      <c r="L9" s="14"/>
      <c r="M9" s="14"/>
      <c r="N9" s="14"/>
    </row>
    <row r="10" spans="1:14" ht="15.75" customHeight="1" thickBot="1" x14ac:dyDescent="0.3">
      <c r="A10" s="14"/>
      <c r="B10" s="21"/>
      <c r="C10" s="21"/>
      <c r="D10" s="21"/>
      <c r="E10" s="22"/>
      <c r="F10" s="22"/>
      <c r="G10" s="23"/>
      <c r="H10" s="14"/>
      <c r="I10" s="14"/>
      <c r="J10" s="14"/>
      <c r="K10" s="14"/>
      <c r="L10" s="14"/>
      <c r="M10" s="14"/>
      <c r="N10" s="14"/>
    </row>
  </sheetData>
  <mergeCells count="13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7:N7"/>
    <mergeCell ref="B9:D10"/>
    <mergeCell ref="E9:F10"/>
    <mergeCell ref="G9:G10"/>
  </mergeCells>
  <pageMargins left="0.7" right="0.7" top="0.75" bottom="0.75" header="0.3" footer="0.3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 МО ШУШАРЫ Сектор РНО</dc:creator>
  <cp:lastModifiedBy>Sh3</cp:lastModifiedBy>
  <cp:lastPrinted>2023-10-21T14:40:41Z</cp:lastPrinted>
  <dcterms:created xsi:type="dcterms:W3CDTF">2015-06-05T18:19:34Z</dcterms:created>
  <dcterms:modified xsi:type="dcterms:W3CDTF">2026-06-02T11:58:41Z</dcterms:modified>
</cp:coreProperties>
</file>