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3250" windowHeight="14010"/>
  </bookViews>
  <sheets>
    <sheet name="Лист1" sheetId="1" r:id="rId1"/>
  </sheets>
  <definedNames>
    <definedName name="_xlnm._FilterDatabase" localSheetId="0" hidden="1">Лист1!$A$7:$O$9</definedName>
    <definedName name="_xlnm.Print_Titles" localSheetId="0">Лист1!$5:$6</definedName>
    <definedName name="_xlnm.Print_Area" localSheetId="0">Лист1!$A$1:$O$15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/>
  <c r="I8" i="1"/>
  <c r="L8" i="1" s="1"/>
  <c r="O8" i="1" s="1"/>
  <c r="N8" i="1" l="1"/>
  <c r="O9" i="1" l="1"/>
</calcChain>
</file>

<file path=xl/sharedStrings.xml><?xml version="1.0" encoding="utf-8"?>
<sst xmlns="http://schemas.openxmlformats.org/spreadsheetml/2006/main" count="34" uniqueCount="29">
  <si>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</si>
  <si>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</si>
  <si>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</si>
  <si>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</si>
  <si>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</si>
  <si>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</si>
  <si>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</si>
  <si>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</si>
  <si>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</si>
  <si>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</si>
  <si>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</si>
  <si>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</si>
  <si>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</si>
  <si>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 xml:space="preserve">Начальная (максимальная) цена контракта </t>
  </si>
  <si>
    <t>, руб.</t>
  </si>
  <si>
    <t>Процкая Екатерина Вячеславовна Заместитель директора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</si>
  <si>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</si>
  <si>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</si>
  <si>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</si>
  <si>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согласовано:Директор: Коганкова Виктория Александровна</t>
  </si>
  <si>
    <t>Обоснование и расчет начальной (максимальной) цены контракта</t>
  </si>
  <si>
    <t>ИЦИ №4</t>
  </si>
  <si>
    <t>9=3+4+5+6+7+8</t>
  </si>
  <si>
    <t>11 = кол-во ответов ИЦИ</t>
  </si>
  <si>
    <t>12=     /11</t>
  </si>
  <si>
    <t>15=9*10/11</t>
  </si>
  <si>
    <t>мая</t>
  </si>
  <si>
    <t>Лестница переносная тип 3</t>
  </si>
  <si>
    <r>
      <t xml:space="preserve">на поставку </t>
    </r>
    <r>
      <rPr>
        <b/>
        <sz val="11"/>
        <color theme="1"/>
        <rFont val="Times New Roman"/>
        <family val="1"/>
        <charset val="204"/>
      </rPr>
      <t>лестницы переносной</t>
    </r>
    <r>
      <rPr>
        <sz val="11"/>
        <color theme="1"/>
        <rFont val="Times New Roman"/>
        <family val="1"/>
        <charset val="204"/>
      </rPr>
      <t xml:space="preserve"> для Государственного бюджетного общеобразовательного учреждения средняя общеобразовательная школа № 491 с углубленным изучением математики Красногвардейского района Санкт-Петербурга для нужд Санкт-Петербурга в 2026 году
</t>
    </r>
    <r>
      <rPr>
        <b/>
        <sz val="11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1"/>
        <color theme="1"/>
        <rFont val="Times New Roman"/>
        <family val="1"/>
        <charset val="204"/>
      </rPr>
      <t xml:space="preserve">
</t>
    </r>
    <r>
      <rPr>
        <b/>
        <sz val="11"/>
        <color theme="1"/>
        <rFont val="Times New Roman"/>
        <family val="1"/>
        <charset val="204"/>
      </rPr>
      <t>Используемые методы определения НМЦК с обоснованием: Метод сопоставимых рыночных цен (анализ рынка)– НМЦК  с осуществлением сбора и анализа общедоступной ценовой информации (с использованием информации, размещенной в Реестре товаров для обеспечения нужд Санкт-Петербурга на II квартал 2026 года, (п.3.7.4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</si>
</sst>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u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4" fontId="0" fillId="0" borderId="0" xfId="0" applyNumberFormat="1"/>
    <xf numFmtId="0" fontId="1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vertical="center"/>
    </xf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1"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19050</xdr:colOff>
      <xdr:row>4</xdr:row>
      <xdr:rowOff>76200</xdr:rowOff>
    </xdr:from>
    <xdr:to>
      <xdr:col>14</xdr:col>
      <xdr:colOff>476250</xdr:colOff>
      <xdr:row>4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47625</xdr:colOff>
      <xdr:row>5</xdr:row>
      <xdr:rowOff>542925</xdr:rowOff>
    </xdr:from>
    <xdr:to>
      <xdr:col>14</xdr:col>
      <xdr:colOff>781050</xdr:colOff>
      <xdr:row>5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666750</xdr:colOff>
      <xdr:row>5</xdr:row>
      <xdr:rowOff>847725</xdr:rowOff>
    </xdr:from>
    <xdr:to>
      <xdr:col>14</xdr:col>
      <xdr:colOff>15387</xdr:colOff>
      <xdr:row>5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104776</xdr:colOff>
      <xdr:row>5</xdr:row>
      <xdr:rowOff>752475</xdr:rowOff>
    </xdr:from>
    <xdr:to>
      <xdr:col>12</xdr:col>
      <xdr:colOff>654206</xdr:colOff>
      <xdr:row>5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84044</xdr:colOff>
      <xdr:row>6</xdr:row>
      <xdr:rowOff>165286</xdr:rowOff>
    </xdr:from>
    <xdr:to>
      <xdr:col>11</xdr:col>
      <xdr:colOff>627530</xdr:colOff>
      <xdr:row>6</xdr:row>
      <xdr:rowOff>437029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115985" y="3773580"/>
          <a:ext cx="543486" cy="2717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247650</xdr:colOff>
      <xdr:row>8</xdr:row>
      <xdr:rowOff>19050</xdr:rowOff>
    </xdr:from>
    <xdr:to>
      <xdr:col>13</xdr:col>
      <xdr:colOff>225426</xdr:colOff>
      <xdr:row>9</xdr:row>
      <xdr:rowOff>410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123825</xdr:colOff>
      <xdr:row>5</xdr:row>
      <xdr:rowOff>485775</xdr:rowOff>
    </xdr:from>
    <xdr:to>
      <xdr:col>8</xdr:col>
      <xdr:colOff>495300</xdr:colOff>
      <xdr:row>5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V14"/>
  <sheetViews>
    <sheetView tabSelected="1" view="pageBreakPreview" zoomScale="85" zoomScaleNormal="100" zoomScaleSheetLayoutView="85" workbookViewId="0">
      <selection activeCell="M14" sqref="M14"/>
    </sheetView>
  </sheetViews>
  <sheetFormatPr defaultRowHeight="15" x14ac:dyDescent="0.25"/>
  <cols>
    <col min="2" max="2" width="34.5703125" customWidth="1"/>
    <col min="3" max="6" width="10.28515625" customWidth="1"/>
    <col min="7" max="7" width="9.7109375" customWidth="1"/>
    <col min="8" max="8" width="12.5703125" customWidth="1"/>
    <col min="9" max="9" width="11.42578125" customWidth="1"/>
    <col min="11" max="11" width="9.7109375" customWidth="1"/>
    <col min="12" max="12" width="11.5703125" customWidth="1"/>
    <col min="13" max="13" width="10.85546875" customWidth="1"/>
    <col min="15" max="15" width="12.85546875" customWidth="1"/>
    <col min="16" max="16" width="10.42578125" bestFit="1" customWidth="1"/>
    <col min="17" max="17" width="10.85546875" customWidth="1"/>
    <col min="18" max="18" width="10.42578125" customWidth="1"/>
  </cols>
  <sheetData>
    <row r="2" spans="1:22" x14ac:dyDescent="0.25">
      <c r="A2" s="25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22" ht="15" customHeight="1" x14ac:dyDescent="0.25">
      <c r="A3" s="27" t="s">
        <v>20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1:22" ht="106.5" customHeight="1" x14ac:dyDescent="0.25">
      <c r="A4" s="28" t="s">
        <v>28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</row>
    <row r="5" spans="1:22" ht="43.5" customHeight="1" x14ac:dyDescent="0.25">
      <c r="A5" s="29" t="s">
        <v>1</v>
      </c>
      <c r="B5" s="29" t="s">
        <v>2</v>
      </c>
      <c r="C5" s="29" t="s">
        <v>3</v>
      </c>
      <c r="D5" s="29"/>
      <c r="E5" s="29"/>
      <c r="F5" s="29"/>
      <c r="G5" s="29"/>
      <c r="H5" s="29"/>
      <c r="I5" s="29"/>
      <c r="J5" s="29" t="s">
        <v>7</v>
      </c>
      <c r="K5" s="29" t="s">
        <v>8</v>
      </c>
      <c r="L5" s="29" t="s">
        <v>9</v>
      </c>
      <c r="M5" s="29"/>
      <c r="N5" s="29"/>
      <c r="O5" s="4" t="s">
        <v>14</v>
      </c>
    </row>
    <row r="6" spans="1:22" ht="89.25" x14ac:dyDescent="0.25">
      <c r="A6" s="29"/>
      <c r="B6" s="29"/>
      <c r="C6" s="5" t="s">
        <v>4</v>
      </c>
      <c r="D6" s="5" t="s">
        <v>5</v>
      </c>
      <c r="E6" s="5" t="s">
        <v>6</v>
      </c>
      <c r="F6" s="5" t="s">
        <v>21</v>
      </c>
      <c r="G6" s="5" t="s">
        <v>6</v>
      </c>
      <c r="H6" s="5" t="s">
        <v>21</v>
      </c>
      <c r="I6" s="5"/>
      <c r="J6" s="29"/>
      <c r="K6" s="29"/>
      <c r="L6" s="5" t="s">
        <v>10</v>
      </c>
      <c r="M6" s="6" t="s">
        <v>11</v>
      </c>
      <c r="N6" s="6" t="s">
        <v>12</v>
      </c>
      <c r="O6" s="5"/>
    </row>
    <row r="7" spans="1:22" ht="60" x14ac:dyDescent="0.25">
      <c r="A7" s="3">
        <v>1</v>
      </c>
      <c r="B7" s="11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 t="s">
        <v>22</v>
      </c>
      <c r="J7" s="3">
        <v>10</v>
      </c>
      <c r="K7" s="3" t="s">
        <v>23</v>
      </c>
      <c r="L7" s="22" t="s">
        <v>24</v>
      </c>
      <c r="M7" s="3">
        <v>13</v>
      </c>
      <c r="N7" s="3">
        <v>14</v>
      </c>
      <c r="O7" s="3" t="s">
        <v>25</v>
      </c>
    </row>
    <row r="8" spans="1:22" x14ac:dyDescent="0.25">
      <c r="A8" s="10">
        <v>1</v>
      </c>
      <c r="B8" s="12" t="s">
        <v>27</v>
      </c>
      <c r="C8" s="7">
        <v>21359.33</v>
      </c>
      <c r="D8" s="7">
        <v>19955</v>
      </c>
      <c r="E8" s="7">
        <v>17410</v>
      </c>
      <c r="F8" s="7">
        <v>23353</v>
      </c>
      <c r="G8" s="7">
        <v>23181</v>
      </c>
      <c r="H8" s="7">
        <v>20501</v>
      </c>
      <c r="I8" s="7">
        <f>C8+D8+E8+F8+G8+H8</f>
        <v>125759.33</v>
      </c>
      <c r="J8" s="1">
        <v>1</v>
      </c>
      <c r="K8" s="1">
        <v>6</v>
      </c>
      <c r="L8" s="7">
        <f>ROUND(I8/K8,2)</f>
        <v>20959.89</v>
      </c>
      <c r="M8" s="7">
        <f>STDEV(C8:H8)</f>
        <v>2219.998215048081</v>
      </c>
      <c r="N8" s="2">
        <f>M8/L8</f>
        <v>0.10591650123393209</v>
      </c>
      <c r="O8" s="7">
        <f>J8*L8</f>
        <v>20959.89</v>
      </c>
      <c r="P8" s="9"/>
      <c r="Q8" s="9"/>
      <c r="R8" s="9"/>
      <c r="S8" s="9"/>
      <c r="T8" s="9"/>
      <c r="U8" s="9"/>
      <c r="V8" s="9"/>
    </row>
    <row r="9" spans="1:22" x14ac:dyDescent="0.25">
      <c r="A9" s="23" t="s">
        <v>13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4"/>
      <c r="N9" s="24"/>
      <c r="O9" s="7">
        <f>SUM(O8:O8)</f>
        <v>20959.89</v>
      </c>
      <c r="P9" s="9"/>
      <c r="Q9" s="9"/>
      <c r="R9" s="9"/>
      <c r="S9" s="9"/>
    </row>
    <row r="11" spans="1:22" x14ac:dyDescent="0.25">
      <c r="A11" s="13" t="s">
        <v>15</v>
      </c>
      <c r="B11" s="13"/>
      <c r="C11" s="13"/>
      <c r="D11" s="13"/>
      <c r="E11" s="13"/>
      <c r="F11" s="13"/>
      <c r="G11" s="13"/>
      <c r="H11" s="13"/>
      <c r="I11" s="13"/>
      <c r="J11" s="14"/>
      <c r="K11" s="15"/>
      <c r="L11" s="15"/>
      <c r="M11" s="18">
        <v>22</v>
      </c>
      <c r="N11" s="19" t="s">
        <v>26</v>
      </c>
      <c r="O11" s="20">
        <v>2026</v>
      </c>
    </row>
    <row r="12" spans="1:22" x14ac:dyDescent="0.25">
      <c r="A12" s="16" t="s">
        <v>16</v>
      </c>
      <c r="B12" s="16"/>
      <c r="C12" s="14"/>
      <c r="D12" s="14"/>
      <c r="E12" s="14"/>
      <c r="F12" s="14"/>
      <c r="G12" s="14"/>
      <c r="H12" s="14"/>
      <c r="I12" s="14"/>
      <c r="J12" s="14"/>
      <c r="K12" s="17" t="s">
        <v>17</v>
      </c>
      <c r="L12" s="17"/>
      <c r="M12" s="21"/>
      <c r="N12" s="18" t="s">
        <v>18</v>
      </c>
      <c r="O12" s="14"/>
    </row>
    <row r="13" spans="1:22" x14ac:dyDescent="0.25">
      <c r="A13" s="8" t="s">
        <v>19</v>
      </c>
      <c r="B13" s="8"/>
      <c r="C13" s="8"/>
      <c r="D13" s="8"/>
      <c r="E13" s="8"/>
      <c r="F13" s="8"/>
      <c r="G13" s="8"/>
      <c r="H13" s="8"/>
      <c r="I13" s="8"/>
      <c r="K13" s="15"/>
      <c r="L13" s="15"/>
      <c r="M13" s="18">
        <v>22</v>
      </c>
      <c r="N13" s="19" t="s">
        <v>26</v>
      </c>
      <c r="O13" s="20">
        <v>2026</v>
      </c>
    </row>
    <row r="14" spans="1:22" x14ac:dyDescent="0.25">
      <c r="K14" s="17" t="s">
        <v>17</v>
      </c>
      <c r="L14" s="17"/>
      <c r="M14" s="21"/>
      <c r="N14" s="18" t="s">
        <v>18</v>
      </c>
      <c r="O14" s="14"/>
    </row>
  </sheetData>
  <autoFilter ref="A7:O9"/>
  <mergeCells count="11">
    <mergeCell ref="A9:L9"/>
    <mergeCell ref="M9:N9"/>
    <mergeCell ref="A2:O2"/>
    <mergeCell ref="A3:O3"/>
    <mergeCell ref="A4:O4"/>
    <mergeCell ref="A5:A6"/>
    <mergeCell ref="B5:B6"/>
    <mergeCell ref="C5:I5"/>
    <mergeCell ref="J5:J6"/>
    <mergeCell ref="K5:K6"/>
    <mergeCell ref="L5:N5"/>
  </mergeCells>
  <pageMargins left="0.39370078740157483" right="0.39370078740157483" top="0.39370078740157483" bottom="0.39370078740157483" header="0.31496062992125984" footer="0.31496062992125984"/>
  <pageSetup paperSize="9" scale="76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2026-05-22T07:13:56Z</dcterms:modified>
</cp:coreProperties>
</file>