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71. Термобелье (78)\"/>
    </mc:Choice>
  </mc:AlternateContent>
  <xr:revisionPtr revIDLastSave="0" documentId="13_ncr:1_{874446FE-44A0-4DDB-BB03-DBA2B8450CE9}"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refMode="R1C1"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 i="20" l="1"/>
  <c r="K6" i="20"/>
  <c r="G6" i="20"/>
  <c r="J6" i="20" s="1"/>
  <c r="M6" i="20" s="1"/>
  <c r="L6" i="20" l="1"/>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<sst xmlns="http://schemas.openxmlformats.org/spreadsheetml/2006/main" count="30" uniqueCount="30">
  <si>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</si>
  <si>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</si>
  <si>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</si>
  <si>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</si>
  <si>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</si>
  <si>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</si>
  <si>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</si>
  <si>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</si>
  <si>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</si>
  <si>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</si>
  <si>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</si>
  <si>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</si>
  <si>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</si>
  <si>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</si>
  <si>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</si>
  <si>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</si>
  <si>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</si>
  <si>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</si>
  <si>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</si>
  <si>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</si>
  <si>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ИТОГО:  Среднее арифметическое значение предложений о начальной (максимальной) цене контракта с учетом НДС 22% составляет:</t>
  </si>
  <si>
    <t>ИТОГО:  Минимальное значение предложений о начальной (максимальной) цене контракта с учетом НДС 22 % составляет:</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</si>
  <si>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Поставщиков данного вида товара.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sz val="12"/>
        <rFont val="Times New Roman"/>
        <family val="1"/>
        <charset val="204"/>
      </rPr>
      <t xml:space="preserve">
     За НМЦК Заказчиком принято минимальное значение предложений о цене контракта.
</t>
    </r>
  </si>
  <si>
    <t xml:space="preserve">Наименование товара </t>
  </si>
  <si>
    <t>Ценовое предложение № 1                   от  19.05.2026г.      Вх. № 109</t>
  </si>
  <si>
    <t>Ценовое предложение  № 2                     от 20.05.2026г.          Вх. № 110</t>
  </si>
  <si>
    <t>Ценовое предложение   № 3                  от 20.05.2026г.   Вх.  № 111</t>
  </si>
  <si>
    <t>комп.</t>
  </si>
  <si>
    <t>ОБОСНОВАНИЕ НАЧАЛЬНОЙ (МАКСИМАЛЬНОЙ) ЦЕНЫ КОНТРАКТА
по закупке: Поставка термобелья для отделения полиатлона ГБУ ДО СШ «Экран» в 2026 году.</t>
  </si>
  <si>
    <t>Термобельё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</si>
</sst>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9"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8">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9" fillId="0" borderId="0" xfId="0" applyFont="1" applyAlignment="1">
      <alignment horizontal="left" vertical="center"/>
    </xf>
    <xf numFmtId="0" fontId="2" fillId="2" borderId="1" xfId="0" applyFont="1" applyFill="1" applyBorder="1" applyAlignment="1">
      <alignment horizontal="center" vertical="center"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xf numFmtId="0" fontId="3" fillId="0" borderId="0" xfId="0" applyFont="1" applyAlignment="1">
      <alignment horizontal="center" vertical="center" wrapText="1"/>
    </xf>
    <xf numFmtId="4" fontId="9"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1" xfId="0" applyFont="1" applyBorder="1" applyAlignment="1">
      <alignment horizontal="center" vertical="center" wrapText="1"/>
    </xf>
    <xf numFmtId="0" fontId="7" fillId="0" borderId="1" xfId="0" applyFont="1" applyBorder="1"/>
    <xf numFmtId="0" fontId="1" fillId="2" borderId="1" xfId="0" applyFont="1" applyFill="1" applyBorder="1" applyAlignment="1">
      <alignment horizontal="center" vertical="center" wrapText="1"/>
    </xf>
    <xf numFmtId="0" fontId="3" fillId="0" borderId="1"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1"/>
  <sheetViews>
    <sheetView tabSelected="1" zoomScaleNormal="100" workbookViewId="0">
      <selection activeCell="T5" sqref="T5"/>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4.5703125" style="13" customWidth="1"/>
    <col min="14" max="14" width="9.140625" style="13"/>
    <col min="15" max="17" width="14.28515625" style="13" hidden="1" customWidth="1"/>
    <col min="18" max="16384" width="9.140625" style="13"/>
  </cols>
  <sheetData>
    <row r="1" spans="1:18" s="25" customFormat="1" ht="28.5" customHeight="1" x14ac:dyDescent="0.25">
      <c r="A1" s="38"/>
      <c r="B1" s="38"/>
      <c r="C1" s="38"/>
      <c r="D1" s="38"/>
      <c r="E1" s="38"/>
      <c r="F1" s="38"/>
      <c r="G1" s="38"/>
      <c r="H1" s="38"/>
      <c r="I1" s="38"/>
      <c r="J1" s="38"/>
      <c r="K1" s="39"/>
      <c r="L1" s="40"/>
      <c r="M1" s="40"/>
    </row>
    <row r="2" spans="1:18" s="2" customFormat="1" ht="75" customHeight="1" x14ac:dyDescent="0.25">
      <c r="A2" s="42" t="s">
        <v>28</v>
      </c>
      <c r="B2" s="42"/>
      <c r="C2" s="42"/>
      <c r="D2" s="42"/>
      <c r="E2" s="42"/>
      <c r="F2" s="42"/>
      <c r="G2" s="42"/>
      <c r="H2" s="42"/>
      <c r="I2" s="42"/>
      <c r="J2" s="42"/>
      <c r="K2" s="42"/>
      <c r="L2" s="42"/>
      <c r="M2" s="42"/>
    </row>
    <row r="3" spans="1:18" s="2" customFormat="1" ht="39.75" customHeight="1" x14ac:dyDescent="0.2">
      <c r="A3" s="44" t="s">
        <v>0</v>
      </c>
      <c r="B3" s="46" t="s">
        <v>23</v>
      </c>
      <c r="C3" s="27"/>
      <c r="D3" s="48" t="s">
        <v>6</v>
      </c>
      <c r="E3" s="49"/>
      <c r="F3" s="49"/>
      <c r="G3" s="50"/>
      <c r="H3" s="51" t="s">
        <v>3</v>
      </c>
      <c r="I3" s="51" t="s">
        <v>7</v>
      </c>
      <c r="J3" s="54" t="s">
        <v>2</v>
      </c>
      <c r="K3" s="49"/>
      <c r="L3" s="50"/>
      <c r="M3" s="4" t="s">
        <v>5</v>
      </c>
    </row>
    <row r="4" spans="1:18" s="2" customFormat="1" ht="72" x14ac:dyDescent="0.25">
      <c r="A4" s="45"/>
      <c r="B4" s="47"/>
      <c r="C4" s="28" t="s">
        <v>14</v>
      </c>
      <c r="D4" s="14" t="s">
        <v>13</v>
      </c>
      <c r="E4" s="14" t="s">
        <v>11</v>
      </c>
      <c r="F4" s="14" t="s">
        <v>12</v>
      </c>
      <c r="G4" s="5"/>
      <c r="H4" s="52"/>
      <c r="I4" s="53"/>
      <c r="J4" s="3" t="s">
        <v>4</v>
      </c>
      <c r="K4" s="6" t="s">
        <v>1</v>
      </c>
      <c r="L4" s="29" t="s">
        <v>19</v>
      </c>
      <c r="M4" s="7"/>
    </row>
    <row r="5" spans="1:18" ht="76.5" customHeight="1" x14ac:dyDescent="0.25">
      <c r="A5" s="31">
        <v>1</v>
      </c>
      <c r="B5" s="31">
        <v>2</v>
      </c>
      <c r="C5" s="8">
        <v>3</v>
      </c>
      <c r="D5" s="32" t="s">
        <v>24</v>
      </c>
      <c r="E5" s="14" t="s">
        <v>25</v>
      </c>
      <c r="F5" s="14" t="s">
        <v>26</v>
      </c>
      <c r="G5" s="8" t="s">
        <v>15</v>
      </c>
      <c r="H5" s="8">
        <v>8</v>
      </c>
      <c r="I5" s="9" t="s">
        <v>16</v>
      </c>
      <c r="J5" s="10" t="s">
        <v>17</v>
      </c>
      <c r="K5" s="11">
        <v>11</v>
      </c>
      <c r="L5" s="12">
        <v>12</v>
      </c>
      <c r="M5" s="8" t="s">
        <v>18</v>
      </c>
      <c r="O5" s="13" t="s">
        <v>8</v>
      </c>
      <c r="P5" s="13" t="s">
        <v>9</v>
      </c>
      <c r="Q5" s="13" t="s">
        <v>10</v>
      </c>
    </row>
    <row r="6" spans="1:18" ht="35.25" customHeight="1" x14ac:dyDescent="0.25">
      <c r="A6" s="15">
        <v>1</v>
      </c>
      <c r="B6" s="37" t="s">
        <v>29</v>
      </c>
      <c r="C6" s="17" t="s">
        <v>27</v>
      </c>
      <c r="D6" s="33">
        <v>6000</v>
      </c>
      <c r="E6" s="36">
        <v>7000</v>
      </c>
      <c r="F6" s="24">
        <v>8000</v>
      </c>
      <c r="G6" s="16">
        <f t="shared" ref="G6" si="0">SUM(D6:F6)</f>
        <v>21000</v>
      </c>
      <c r="H6" s="17">
        <v>31</v>
      </c>
      <c r="I6" s="18">
        <v>3</v>
      </c>
      <c r="J6" s="19">
        <f t="shared" ref="J6" si="1">ROUND(G6/I6,2)</f>
        <v>7000</v>
      </c>
      <c r="K6" s="20">
        <f t="shared" ref="K6" si="2">STDEV(D6:F6)</f>
        <v>1000</v>
      </c>
      <c r="L6" s="21">
        <f t="shared" ref="L6" si="3">K6/J6</f>
        <v>0.1429</v>
      </c>
      <c r="M6" s="22">
        <f t="shared" ref="M6" si="4">J6*H6</f>
        <v>217000</v>
      </c>
    </row>
    <row r="7" spans="1:18" ht="17.25" customHeight="1" x14ac:dyDescent="0.25">
      <c r="A7" s="55" t="s">
        <v>20</v>
      </c>
      <c r="B7" s="56"/>
      <c r="C7" s="56"/>
      <c r="D7" s="56"/>
      <c r="E7" s="56"/>
      <c r="F7" s="56"/>
      <c r="G7" s="56"/>
      <c r="H7" s="56"/>
      <c r="I7" s="56"/>
      <c r="J7" s="56"/>
      <c r="K7" s="56"/>
      <c r="L7" s="57"/>
      <c r="M7" s="23">
        <f>SUM(M6:M6)</f>
        <v>217000</v>
      </c>
    </row>
    <row r="8" spans="1:18" ht="19.5" customHeight="1" x14ac:dyDescent="0.25">
      <c r="A8" s="55" t="s">
        <v>21</v>
      </c>
      <c r="B8" s="56"/>
      <c r="C8" s="56"/>
      <c r="D8" s="56"/>
      <c r="E8" s="56"/>
      <c r="F8" s="56"/>
      <c r="G8" s="56"/>
      <c r="H8" s="56"/>
      <c r="I8" s="56"/>
      <c r="J8" s="56"/>
      <c r="K8" s="56"/>
      <c r="L8" s="57"/>
      <c r="M8" s="34">
        <f>D6*H6</f>
        <v>186000</v>
      </c>
    </row>
    <row r="9" spans="1:18" ht="14.25" customHeight="1" x14ac:dyDescent="0.25">
      <c r="B9" s="30"/>
      <c r="E9" s="13"/>
      <c r="F9" s="13"/>
      <c r="J9" s="13"/>
    </row>
    <row r="10" spans="1:18" ht="141" customHeight="1" x14ac:dyDescent="0.25">
      <c r="A10" s="41" t="s">
        <v>22</v>
      </c>
      <c r="B10" s="41"/>
      <c r="C10" s="41"/>
      <c r="D10" s="41"/>
      <c r="E10" s="41"/>
      <c r="F10" s="41"/>
      <c r="G10" s="41"/>
      <c r="H10" s="41"/>
      <c r="I10" s="41"/>
      <c r="J10" s="41"/>
      <c r="K10" s="41"/>
      <c r="L10" s="41"/>
      <c r="M10" s="41"/>
      <c r="R10" s="35"/>
    </row>
    <row r="11" spans="1:18" ht="2.25" customHeight="1" x14ac:dyDescent="0.25"/>
    <row r="19" spans="1:13" x14ac:dyDescent="0.25">
      <c r="J19" s="26"/>
    </row>
    <row r="21" spans="1:13" x14ac:dyDescent="0.25">
      <c r="A21" s="43"/>
      <c r="B21" s="43"/>
      <c r="C21" s="43"/>
      <c r="D21" s="43"/>
      <c r="E21" s="43"/>
      <c r="F21" s="43"/>
      <c r="G21" s="43"/>
      <c r="H21" s="43"/>
      <c r="I21" s="43"/>
      <c r="J21" s="43"/>
      <c r="K21" s="43"/>
      <c r="L21" s="43"/>
      <c r="M21" s="43"/>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2025-02-06T06:57:02Z</cp:lastPrinted>
  <dcterms:created xsi:type="dcterms:W3CDTF">2011-08-15T06:57:36Z</dcterms:created>
  <dcterms:modified xsi:type="dcterms:W3CDTF">2026-06-04T07:09:37Z</dcterms:modified>
</cp:coreProperties>
</file>