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ШКОЛА №3\2026 год\1. ЕДИНСТВЕННЫЙ ИСТОЧНИК\п. 4\21. Огнетушители и подставки к ним\"/>
    </mc:Choice>
  </mc:AlternateContent>
  <bookViews>
    <workbookView xWindow="0" yWindow="0" windowWidth="28800" windowHeight="112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H9" i="1" l="1"/>
  <c r="J9" i="1" s="1"/>
  <c r="K9" i="1" s="1"/>
  <c r="L9" i="1"/>
  <c r="M9" i="1" s="1"/>
  <c r="H8" i="1" l="1"/>
  <c r="J8" i="1" s="1"/>
  <c r="K8" i="1" s="1"/>
  <c r="L8" i="1"/>
  <c r="M8" i="1" s="1"/>
  <c r="M10" i="1" s="1"/>
</calcChain>
</file>

<file path=xl/sharedStrings.xml><?xml version="1.0" encoding="utf-8"?>
<sst xmlns="http://schemas.openxmlformats.org/spreadsheetml/2006/main" count="20" uniqueCount="19">
  <si>
    <t>№ п\п</t>
  </si>
  <si>
    <t>Наименование товара</t>
  </si>
  <si>
    <t>Ед. изм.</t>
  </si>
  <si>
    <t>Кол-во</t>
  </si>
  <si>
    <t>Среднее квадратичное отклонение</t>
  </si>
  <si>
    <t>Коэффициент вариации</t>
  </si>
  <si>
    <t>ИТОГО</t>
  </si>
  <si>
    <t xml:space="preserve">Обоснование и расчет начальной (максимальной) цены контракта
Метод сопоставимых рыночных цен (анализ рынка)
</t>
  </si>
  <si>
    <t xml:space="preserve"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
</t>
  </si>
  <si>
    <t>Минимальное значение цены</t>
  </si>
  <si>
    <t>Начальная максимальная цена контракта, руб.</t>
  </si>
  <si>
    <t>Средняя арифметическая цена, руб
(п.5+п.6+п.7)/3</t>
  </si>
  <si>
    <t>Количество значений (п.5,п.6,п.7)</t>
  </si>
  <si>
    <t>Коммерческое предложение №1  Вх. № 26/06-01 от 03.06.2026</t>
  </si>
  <si>
    <t>Коммерческое предложение №2  Вх. № 26/06-02 от 03.06.2026</t>
  </si>
  <si>
    <t>Коммерческое предложение №3  Вх. № 26/06-03 от 03.06.2026</t>
  </si>
  <si>
    <t>шт</t>
  </si>
  <si>
    <t>Огнетушитель ОП-4 АВСЕ</t>
  </si>
  <si>
    <t>Подставка под огнетушитель Атлант ПО4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</si>
</sst>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9" fillId="0" borderId="0" xfId="0" applyFont="1" applyFill="1" applyBorder="1"/>
    <xf numFmtId="0" fontId="8" fillId="0" borderId="1" xfId="0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164" fontId="8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7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8" fillId="0" borderId="6" xfId="0" applyFont="1" applyFill="1" applyBorder="1" applyAlignment="1">
      <alignment vertical="center" wrapText="1"/>
    </xf>
    <xf numFmtId="0" fontId="11" fillId="0" borderId="6" xfId="0" applyFont="1" applyFill="1" applyBorder="1" applyAlignment="1">
      <alignment horizontal="center"/>
    </xf>
    <xf numFmtId="4" fontId="8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" fontId="8" fillId="0" borderId="6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6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9"/>
  <sheetViews>
    <sheetView tabSelected="1" zoomScale="90" zoomScaleNormal="90" workbookViewId="0">
      <selection activeCell="B8" sqref="B8"/>
    </sheetView>
  </sheetViews>
  <sheetFormatPr defaultRowHeight="15" x14ac:dyDescent="0.25"/>
  <cols>
    <col min="1" max="1" width="5" customWidth="1"/>
    <col min="2" max="2" width="47.140625" customWidth="1"/>
    <col min="3" max="3" width="9" customWidth="1"/>
    <col min="5" max="5" width="15.5703125" style="7" customWidth="1"/>
    <col min="6" max="6" width="16.7109375" style="7" customWidth="1"/>
    <col min="7" max="7" width="16.5703125" style="8" customWidth="1"/>
    <col min="8" max="8" width="13.7109375" style="6" customWidth="1"/>
    <col min="9" max="9" width="12.28515625" customWidth="1"/>
    <col min="10" max="10" width="13.7109375" customWidth="1"/>
    <col min="11" max="12" width="14.28515625" customWidth="1"/>
    <col min="13" max="13" width="16.28515625" customWidth="1"/>
  </cols>
  <sheetData>
    <row r="1" spans="1:13" x14ac:dyDescent="0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13" x14ac:dyDescent="0.25">
      <c r="A2" s="55" t="s">
        <v>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ht="15.75" x14ac:dyDescent="0.25">
      <c r="A3" s="56" t="s">
        <v>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</row>
    <row r="6" spans="1:13" ht="51" x14ac:dyDescent="0.25">
      <c r="A6" s="1" t="s">
        <v>0</v>
      </c>
      <c r="B6" s="1" t="s">
        <v>1</v>
      </c>
      <c r="C6" s="1" t="s">
        <v>2</v>
      </c>
      <c r="D6" s="1" t="s">
        <v>3</v>
      </c>
      <c r="E6" s="35" t="s">
        <v>13</v>
      </c>
      <c r="F6" s="35" t="s">
        <v>14</v>
      </c>
      <c r="G6" s="35" t="s">
        <v>15</v>
      </c>
      <c r="H6" s="2" t="s">
        <v>11</v>
      </c>
      <c r="I6" s="5" t="s">
        <v>12</v>
      </c>
      <c r="J6" s="2" t="s">
        <v>4</v>
      </c>
      <c r="K6" s="2" t="s">
        <v>5</v>
      </c>
      <c r="L6" s="2" t="s">
        <v>9</v>
      </c>
      <c r="M6" s="44" t="s">
        <v>10</v>
      </c>
    </row>
    <row r="7" spans="1:13" x14ac:dyDescent="0.25">
      <c r="A7" s="30">
        <v>1</v>
      </c>
      <c r="B7" s="30">
        <v>2</v>
      </c>
      <c r="C7" s="31">
        <v>3</v>
      </c>
      <c r="D7" s="31">
        <v>4</v>
      </c>
      <c r="E7" s="32">
        <v>5</v>
      </c>
      <c r="F7" s="32">
        <v>6</v>
      </c>
      <c r="G7" s="32">
        <v>7</v>
      </c>
      <c r="H7" s="11">
        <v>8</v>
      </c>
      <c r="I7" s="33">
        <v>9</v>
      </c>
      <c r="J7" s="34">
        <v>10</v>
      </c>
      <c r="K7" s="34">
        <v>11</v>
      </c>
      <c r="L7" s="34">
        <v>12</v>
      </c>
      <c r="M7" s="34">
        <v>13</v>
      </c>
    </row>
    <row r="8" spans="1:13" x14ac:dyDescent="0.25">
      <c r="A8" s="45">
        <v>1</v>
      </c>
      <c r="B8" s="47" t="s">
        <v>17</v>
      </c>
      <c r="C8" s="46" t="s">
        <v>16</v>
      </c>
      <c r="D8" s="9">
        <v>25</v>
      </c>
      <c r="E8" s="50">
        <v>870</v>
      </c>
      <c r="F8" s="50">
        <v>901</v>
      </c>
      <c r="G8" s="50">
        <v>890</v>
      </c>
      <c r="H8" s="10">
        <f>(E8+F8+G8)/3</f>
        <v>887</v>
      </c>
      <c r="I8" s="3">
        <v>3</v>
      </c>
      <c r="J8" s="10">
        <f>((((E8-H8)^2)+((F8-H8)^2)+((G8-H8)^2))/(I8-1))^(1/2)</f>
        <v>15.716233645501712</v>
      </c>
      <c r="K8" s="4">
        <f>(J8/H8)*100</f>
        <v>1.77184144819636</v>
      </c>
      <c r="L8" s="10">
        <f>MIN(E8:G8)</f>
        <v>870</v>
      </c>
      <c r="M8" s="48">
        <f>D8*L8</f>
        <v>21750</v>
      </c>
    </row>
    <row r="9" spans="1:13" x14ac:dyDescent="0.25">
      <c r="A9" s="45">
        <v>2</v>
      </c>
      <c r="B9" s="47" t="s">
        <v>18</v>
      </c>
      <c r="C9" s="46" t="s">
        <v>16</v>
      </c>
      <c r="D9" s="9">
        <v>10</v>
      </c>
      <c r="E9" s="50">
        <v>1538</v>
      </c>
      <c r="F9" s="50">
        <v>1620</v>
      </c>
      <c r="G9" s="50">
        <v>1620</v>
      </c>
      <c r="H9" s="10">
        <f t="shared" ref="H9" si="0">(E9+F9+G9)/3</f>
        <v>1592.6666666666667</v>
      </c>
      <c r="I9" s="3">
        <v>3</v>
      </c>
      <c r="J9" s="10">
        <f t="shared" ref="J9" si="1">((((E9-H9)^2)+((F9-H9)^2)+((G9-H9)^2))/(I9-1))^(1/2)</f>
        <v>47.342722073549311</v>
      </c>
      <c r="K9" s="4">
        <f t="shared" ref="K9" si="2">(J9/H9)*100</f>
        <v>2.9725442909302622</v>
      </c>
      <c r="L9" s="10">
        <f t="shared" ref="L9" si="3">MIN(E9:G9)</f>
        <v>1538</v>
      </c>
      <c r="M9" s="48">
        <f t="shared" ref="M9" si="4">D9*L9</f>
        <v>15380</v>
      </c>
    </row>
    <row r="10" spans="1:13" x14ac:dyDescent="0.25">
      <c r="A10" s="36"/>
      <c r="B10" s="37" t="s">
        <v>6</v>
      </c>
      <c r="C10" s="36"/>
      <c r="D10" s="36"/>
      <c r="E10" s="38"/>
      <c r="F10" s="38"/>
      <c r="G10" s="38"/>
      <c r="H10" s="39"/>
      <c r="I10" s="40"/>
      <c r="J10" s="41"/>
      <c r="K10" s="42"/>
      <c r="L10" s="39"/>
      <c r="M10" s="49">
        <f>SUM(M8:M9)</f>
        <v>37130</v>
      </c>
    </row>
    <row r="11" spans="1:13" x14ac:dyDescent="0.25">
      <c r="A11" s="6"/>
      <c r="B11" s="6"/>
      <c r="C11" s="6"/>
      <c r="D11" s="6"/>
      <c r="H11" s="12"/>
      <c r="I11" s="13"/>
      <c r="J11" s="14"/>
      <c r="K11" s="15"/>
      <c r="L11" s="15"/>
      <c r="M11" s="6"/>
    </row>
    <row r="12" spans="1:13" x14ac:dyDescent="0.25">
      <c r="A12" s="6"/>
      <c r="B12" s="6"/>
      <c r="C12" s="6"/>
      <c r="D12" s="6"/>
      <c r="F12" s="18"/>
      <c r="H12" s="17"/>
      <c r="I12" s="18"/>
      <c r="J12" s="19"/>
      <c r="K12" s="20"/>
      <c r="L12" s="20"/>
      <c r="M12" s="6"/>
    </row>
    <row r="13" spans="1:13" x14ac:dyDescent="0.25">
      <c r="A13" s="6"/>
      <c r="B13" s="6"/>
      <c r="C13" s="6"/>
      <c r="D13" s="6"/>
      <c r="F13" s="43"/>
      <c r="I13" s="6"/>
      <c r="J13" s="6"/>
      <c r="K13" s="6"/>
      <c r="L13" s="6"/>
      <c r="M13" s="6"/>
    </row>
    <row r="14" spans="1:13" ht="15.75" x14ac:dyDescent="0.25">
      <c r="A14" s="21"/>
      <c r="B14" s="6"/>
      <c r="C14" s="6"/>
      <c r="D14" s="6"/>
      <c r="I14" s="6"/>
      <c r="J14" s="6"/>
      <c r="K14" s="6"/>
      <c r="L14" s="6"/>
      <c r="M14" s="6"/>
    </row>
    <row r="15" spans="1:13" x14ac:dyDescent="0.25">
      <c r="A15" s="6"/>
      <c r="B15" s="6"/>
      <c r="C15" s="6"/>
      <c r="D15" s="6"/>
      <c r="I15" s="6"/>
      <c r="J15" s="6"/>
      <c r="K15" s="6"/>
      <c r="L15" s="6"/>
      <c r="M15" s="6"/>
    </row>
    <row r="16" spans="1:13" x14ac:dyDescent="0.25">
      <c r="A16" s="16"/>
      <c r="B16" s="16"/>
      <c r="C16" s="22"/>
      <c r="D16" s="22"/>
      <c r="E16" s="23"/>
      <c r="F16" s="51"/>
      <c r="G16" s="51"/>
      <c r="H16" s="16"/>
      <c r="I16" s="16"/>
      <c r="J16" s="16"/>
      <c r="K16" s="16"/>
      <c r="L16" s="16"/>
      <c r="M16" s="16"/>
    </row>
    <row r="17" spans="1:13" x14ac:dyDescent="0.25">
      <c r="A17" s="22"/>
      <c r="B17" s="22"/>
      <c r="C17" s="22"/>
      <c r="D17" s="22"/>
      <c r="E17" s="24"/>
      <c r="F17" s="52"/>
      <c r="G17" s="52"/>
      <c r="H17" s="13"/>
      <c r="I17" s="25"/>
      <c r="J17" s="25"/>
      <c r="K17" s="25"/>
      <c r="L17" s="25"/>
      <c r="M17" s="25"/>
    </row>
    <row r="18" spans="1:13" x14ac:dyDescent="0.25">
      <c r="A18" s="26"/>
      <c r="B18" s="13"/>
      <c r="C18" s="26"/>
      <c r="D18" s="27"/>
      <c r="E18" s="28"/>
      <c r="F18" s="53"/>
      <c r="G18" s="53"/>
      <c r="H18" s="12"/>
      <c r="I18" s="13"/>
      <c r="J18" s="14"/>
      <c r="K18" s="12"/>
      <c r="L18" s="12"/>
      <c r="M18" s="29"/>
    </row>
    <row r="19" spans="1:13" x14ac:dyDescent="0.25">
      <c r="A19" s="6"/>
      <c r="B19" s="6"/>
      <c r="C19" s="6"/>
      <c r="D19" s="6"/>
      <c r="I19" s="6"/>
      <c r="J19" s="6"/>
      <c r="K19" s="6"/>
      <c r="L19" s="6"/>
      <c r="M19" s="6"/>
    </row>
  </sheetData>
  <mergeCells count="6">
    <mergeCell ref="F16:G16"/>
    <mergeCell ref="F17:G17"/>
    <mergeCell ref="F18:G18"/>
    <mergeCell ref="A1:M1"/>
    <mergeCell ref="A2:M2"/>
    <mergeCell ref="A3:M3"/>
  </mergeCells>
  <printOptions horizontalCentered="1" verticalCentered="1"/>
  <pageMargins left="0.11811023622047245" right="0.11811023622047245" top="0.35433070866141736" bottom="0.15748031496062992" header="0" footer="0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Tycoon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LYV</cp:lastModifiedBy>
  <cp:lastPrinted>2026-06-01T13:50:37Z</cp:lastPrinted>
  <dcterms:created xsi:type="dcterms:W3CDTF">2014-03-27T09:35:35Z</dcterms:created>
  <dcterms:modified xsi:type="dcterms:W3CDTF">2026-06-04T10:08:16Z</dcterms:modified>
</cp:coreProperties>
</file>