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6765" activeTab="1"/>
  </bookViews>
  <sheets>
    <sheet name="Осмотр оборудования" sheetId="3" r:id="rId1"/>
    <sheet name="Лист1" sheetId="4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4" l="1"/>
  <c r="N9" i="4"/>
  <c r="L7" i="4"/>
  <c r="N7" i="4" s="1"/>
  <c r="N10" i="4" s="1"/>
  <c r="L8" i="4"/>
  <c r="L9" i="4"/>
  <c r="K8" i="4"/>
  <c r="K9" i="4"/>
  <c r="J8" i="4"/>
  <c r="J9" i="4"/>
  <c r="I7" i="4"/>
  <c r="J7" i="4" s="1"/>
  <c r="K7" i="4" s="1"/>
  <c r="I8" i="4"/>
  <c r="I9" i="4"/>
  <c r="L6" i="4" l="1"/>
  <c r="N6" i="4" s="1"/>
  <c r="I6" i="4"/>
  <c r="J6" i="4" s="1"/>
  <c r="K6" i="4" s="1"/>
  <c r="L7" i="3" l="1"/>
  <c r="O7" i="3" s="1"/>
  <c r="L8" i="3"/>
  <c r="O8" i="3" s="1"/>
  <c r="L9" i="3"/>
  <c r="O9" i="3" s="1"/>
  <c r="L10" i="3"/>
  <c r="O10" i="3" s="1"/>
  <c r="L11" i="3"/>
  <c r="O11" i="3" s="1"/>
  <c r="L12" i="3"/>
  <c r="J9" i="3"/>
  <c r="K9" i="3" s="1"/>
  <c r="I7" i="3"/>
  <c r="J7" i="3" s="1"/>
  <c r="K7" i="3" s="1"/>
  <c r="I8" i="3"/>
  <c r="J8" i="3" s="1"/>
  <c r="K8" i="3" s="1"/>
  <c r="I9" i="3"/>
  <c r="I10" i="3"/>
  <c r="J10" i="3" s="1"/>
  <c r="K10" i="3" s="1"/>
  <c r="I11" i="3"/>
  <c r="J11" i="3" s="1"/>
  <c r="K11" i="3" s="1"/>
  <c r="I12" i="3"/>
  <c r="J12" i="3" s="1"/>
  <c r="K12" i="3" s="1"/>
  <c r="L6" i="3" l="1"/>
  <c r="O6" i="3" s="1"/>
  <c r="O13" i="3" s="1"/>
  <c r="I6" i="3"/>
  <c r="J6" i="3" s="1"/>
  <c r="K6" i="3" s="1"/>
</calcChain>
</file>

<file path=xl/sharedStrings.xml><?xml version="1.0" encoding="utf-8"?>
<sst xmlns="http://schemas.openxmlformats.org/spreadsheetml/2006/main" count="65" uniqueCount="36">
  <si>
    <t>Обоснование начальной (максимальной) цены контракта</t>
  </si>
  <si>
    <t>Среднее квадратичное отклонение &lt;Q&gt;</t>
  </si>
  <si>
    <t>Коэффициент вариации цен &lt;V&gt;, %</t>
  </si>
  <si>
    <t>Расчет НМЦК*, (руб)</t>
  </si>
  <si>
    <t>3 кв</t>
  </si>
  <si>
    <t>ИТОГО</t>
  </si>
  <si>
    <t>Предложение 1</t>
  </si>
  <si>
    <t xml:space="preserve">Предложение 3 </t>
  </si>
  <si>
    <t>Предложение 2</t>
  </si>
  <si>
    <t>Наименование 
 объекта закупки</t>
  </si>
  <si>
    <t>Цена за единицу изм (руб)
минимальная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</si>
  <si>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</si>
  <si>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Ед. измерения</t>
  </si>
  <si>
    <t>шт.</t>
  </si>
  <si>
    <t>№ п/п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</si>
  <si>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</si>
  <si>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_________________________</t>
  </si>
  <si>
    <t>_______________________/                                                                                               /</t>
  </si>
  <si>
    <t>должность</t>
  </si>
  <si>
    <t>подпись                                                         расшифровка подписи</t>
  </si>
  <si>
    <t>Кол-во (объем) закупаемого товара (работы, услуги)</t>
  </si>
  <si>
    <t xml:space="preserve">Средняя арифметическая цена за единицу, руб. </t>
  </si>
  <si>
    <t>Рабочая станция тип 1</t>
  </si>
  <si>
    <t>Рабочая станция тип 2</t>
  </si>
  <si>
    <t>Рабочая станция тип 3</t>
  </si>
  <si>
    <t>Интерактивная панель</t>
  </si>
  <si>
    <t>Рельсовая система</t>
  </si>
  <si>
    <t>Мобильный компьютерный класс (лингафонный)</t>
  </si>
  <si>
    <t>Мышь компьютерная</t>
  </si>
  <si>
    <t>Принятая цена, руб.</t>
  </si>
  <si>
    <t>Ограничения, установленные Перечнем 100-р (предельная цена), руб.</t>
  </si>
  <si>
    <t>шт</t>
  </si>
  <si>
    <t>Заправка картриджа HP CE255A для LaserJet Enterprise 500
M525dn/M525f, LaserJet P3015d/P3015dn/P3015x, LaserJet Pro
M521dn/M521dw</t>
  </si>
  <si>
    <t>Заправка картриджа Samsung MLT-D115L для Samsung Xpress 2880/Xpress
2870/Xpress 2820/Xpress 2830/Xpress M2620</t>
  </si>
  <si>
    <t>Заправка картриджа Катюша TK133 для КАТЮША P133/M133 (с заменой
чипа)</t>
  </si>
  <si>
    <t>Заправка картриджа Samsung MLT-D203E (10000 стр.) для Samsung
ProXpress M3820 , ProXpress M3370, ProXpress 3310, ProXpress M4070,
ProXpress M3320, ProXpress M3870, ProXpress M4020 (c чипом)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</si>
</sst>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u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4" fontId="13" fillId="0" borderId="3" xfId="0" applyNumberFormat="1" applyFont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90"/>
  <sheetViews>
    <sheetView showGridLines="0" showRuler="0" view="pageBreakPreview" zoomScale="90" zoomScaleNormal="55" zoomScaleSheetLayoutView="90" zoomScalePageLayoutView="85" workbookViewId="0">
      <selection activeCell="D14" sqref="D14:O14"/>
    </sheetView>
  </sheetViews>
  <sheetFormatPr defaultColWidth="9.140625" defaultRowHeight="15" x14ac:dyDescent="0.25"/>
  <cols>
    <col min="1" max="1" width="6" customWidth="1"/>
    <col min="2" max="2" width="6.5703125" style="1" customWidth="1"/>
    <col min="3" max="3" width="16.28515625" customWidth="1"/>
    <col min="4" max="4" width="8.140625" customWidth="1"/>
    <col min="5" max="5" width="10.5703125" customWidth="1"/>
    <col min="6" max="6" width="13.5703125" customWidth="1"/>
    <col min="7" max="7" width="14.28515625" customWidth="1"/>
    <col min="8" max="9" width="13.5703125" customWidth="1"/>
    <col min="10" max="10" width="12.140625" customWidth="1"/>
    <col min="11" max="11" width="9.28515625" customWidth="1"/>
    <col min="12" max="12" width="12.7109375" customWidth="1"/>
    <col min="13" max="13" width="13.7109375" customWidth="1"/>
    <col min="14" max="14" width="14" customWidth="1"/>
    <col min="15" max="15" width="16.28515625" customWidth="1"/>
    <col min="16" max="19" width="19.28515625" hidden="1" customWidth="1"/>
    <col min="20" max="20" width="0" hidden="1" customWidth="1"/>
    <col min="21" max="22" width="13.7109375" hidden="1" customWidth="1"/>
    <col min="23" max="23" width="0" hidden="1" customWidth="1"/>
    <col min="24" max="24" width="14.7109375" customWidth="1"/>
    <col min="25" max="25" width="14" bestFit="1" customWidth="1"/>
  </cols>
  <sheetData>
    <row r="1" spans="2:28" s="1" customFormat="1" ht="17.25" x14ac:dyDescent="0.25">
      <c r="C1" s="55" t="s">
        <v>0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  <c r="Q1" s="3"/>
      <c r="R1" s="3"/>
      <c r="S1" s="3"/>
      <c r="T1" s="3"/>
      <c r="U1" s="3"/>
      <c r="V1" s="3"/>
      <c r="W1" s="4"/>
      <c r="X1" s="4"/>
      <c r="Y1" s="4"/>
      <c r="Z1" s="4"/>
      <c r="AA1" s="4"/>
      <c r="AB1" s="4"/>
    </row>
    <row r="2" spans="2:28" s="1" customFormat="1" x14ac:dyDescent="0.2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5"/>
      <c r="Q2" s="3"/>
      <c r="R2" s="3"/>
      <c r="S2" s="3"/>
      <c r="T2" s="3"/>
      <c r="U2" s="3"/>
      <c r="V2" s="3"/>
      <c r="W2" s="4"/>
      <c r="X2" s="4"/>
      <c r="Y2" s="4"/>
      <c r="Z2" s="4"/>
      <c r="AA2" s="4"/>
      <c r="AB2" s="4"/>
    </row>
    <row r="3" spans="2:28" s="1" customFormat="1" ht="57.75" customHeight="1" x14ac:dyDescent="0.25">
      <c r="B3" s="41" t="s">
        <v>14</v>
      </c>
      <c r="C3" s="56" t="s">
        <v>9</v>
      </c>
      <c r="D3" s="52" t="s">
        <v>12</v>
      </c>
      <c r="E3" s="52" t="s">
        <v>20</v>
      </c>
      <c r="F3" s="58" t="s">
        <v>6</v>
      </c>
      <c r="G3" s="58" t="s">
        <v>8</v>
      </c>
      <c r="H3" s="58" t="s">
        <v>7</v>
      </c>
      <c r="I3" s="57" t="s">
        <v>21</v>
      </c>
      <c r="J3" s="57" t="s">
        <v>1</v>
      </c>
      <c r="K3" s="57" t="s">
        <v>2</v>
      </c>
      <c r="L3" s="57" t="s">
        <v>10</v>
      </c>
      <c r="M3" s="48" t="s">
        <v>30</v>
      </c>
      <c r="N3" s="48" t="s">
        <v>29</v>
      </c>
      <c r="O3" s="48" t="s">
        <v>3</v>
      </c>
      <c r="P3" s="5"/>
      <c r="Q3" s="3"/>
      <c r="R3" s="3"/>
      <c r="S3" s="3"/>
      <c r="T3" s="3"/>
      <c r="U3" s="3"/>
      <c r="V3" s="6"/>
      <c r="W3" s="7"/>
      <c r="X3" s="7"/>
      <c r="Y3" s="4"/>
      <c r="Z3" s="4"/>
      <c r="AA3" s="4"/>
      <c r="AB3" s="4"/>
    </row>
    <row r="4" spans="2:28" s="1" customFormat="1" ht="20.25" customHeight="1" x14ac:dyDescent="0.25">
      <c r="B4" s="42"/>
      <c r="C4" s="53"/>
      <c r="D4" s="53"/>
      <c r="E4" s="53"/>
      <c r="F4" s="58"/>
      <c r="G4" s="58"/>
      <c r="H4" s="58"/>
      <c r="I4" s="57"/>
      <c r="J4" s="57"/>
      <c r="K4" s="57"/>
      <c r="L4" s="57"/>
      <c r="M4" s="49"/>
      <c r="N4" s="49"/>
      <c r="O4" s="49"/>
      <c r="P4" s="8" t="s">
        <v>4</v>
      </c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</row>
    <row r="5" spans="2:28" s="1" customFormat="1" ht="27.75" customHeight="1" x14ac:dyDescent="0.25">
      <c r="B5" s="43"/>
      <c r="C5" s="54"/>
      <c r="D5" s="54"/>
      <c r="E5" s="54"/>
      <c r="F5" s="58"/>
      <c r="G5" s="58"/>
      <c r="H5" s="58"/>
      <c r="I5" s="57"/>
      <c r="J5" s="57"/>
      <c r="K5" s="57"/>
      <c r="L5" s="57"/>
      <c r="M5" s="50"/>
      <c r="N5" s="50"/>
      <c r="O5" s="50"/>
      <c r="P5" s="8"/>
      <c r="Q5" s="3"/>
      <c r="R5" s="3"/>
      <c r="S5" s="3"/>
      <c r="T5" s="3"/>
      <c r="U5" s="3"/>
      <c r="V5" s="3"/>
      <c r="W5" s="9"/>
      <c r="X5" s="4"/>
      <c r="Y5" s="4"/>
      <c r="Z5" s="4"/>
      <c r="AA5" s="4"/>
      <c r="AB5" s="4"/>
    </row>
    <row r="6" spans="2:28" s="1" customFormat="1" ht="40.5" customHeight="1" x14ac:dyDescent="0.25">
      <c r="B6" s="21">
        <v>1</v>
      </c>
      <c r="C6" s="10" t="s">
        <v>22</v>
      </c>
      <c r="D6" s="11" t="s">
        <v>13</v>
      </c>
      <c r="E6" s="12">
        <v>40</v>
      </c>
      <c r="F6" s="18">
        <v>109382.47</v>
      </c>
      <c r="G6" s="18">
        <v>112507.68</v>
      </c>
      <c r="H6" s="18">
        <v>104173.78</v>
      </c>
      <c r="I6" s="28">
        <f t="shared" ref="I6:I12" si="0">(F6+G6+H6)/3</f>
        <v>108687.97666666667</v>
      </c>
      <c r="J6" s="28">
        <f t="shared" ref="J6:J12" si="1">SQRT(((F6-I6)*(F6-I6)+(G6-I6)*(G6-I6)+(H6-I6)*(H6-I6)))/2</f>
        <v>2977.0130202128203</v>
      </c>
      <c r="K6" s="28">
        <f t="shared" ref="K6:K12" si="2">J6/I6*100</f>
        <v>2.7390453953733735</v>
      </c>
      <c r="L6" s="28">
        <f t="shared" ref="L6:L12" si="3">MIN(F6:H6)</f>
        <v>104173.78</v>
      </c>
      <c r="M6" s="28">
        <v>110212.71</v>
      </c>
      <c r="N6" s="28">
        <v>104173.78</v>
      </c>
      <c r="O6" s="28">
        <f t="shared" ref="O6:O11" si="4">L6*E6</f>
        <v>4166951.2</v>
      </c>
      <c r="P6" s="8"/>
      <c r="Q6" s="3"/>
      <c r="R6" s="3"/>
      <c r="S6" s="3"/>
      <c r="T6" s="3"/>
      <c r="U6" s="3"/>
      <c r="V6" s="3"/>
      <c r="W6" s="9"/>
      <c r="X6" s="17">
        <v>110212.71</v>
      </c>
      <c r="Y6" s="17"/>
      <c r="Z6" s="17"/>
      <c r="AA6" s="17"/>
      <c r="AB6" s="17"/>
    </row>
    <row r="7" spans="2:28" s="1" customFormat="1" ht="43.5" customHeight="1" x14ac:dyDescent="0.25">
      <c r="B7" s="21">
        <v>2</v>
      </c>
      <c r="C7" s="10" t="s">
        <v>23</v>
      </c>
      <c r="D7" s="11" t="s">
        <v>13</v>
      </c>
      <c r="E7" s="12">
        <v>8</v>
      </c>
      <c r="F7" s="18">
        <v>109382.47</v>
      </c>
      <c r="G7" s="18">
        <v>112507.68</v>
      </c>
      <c r="H7" s="18">
        <v>104173.78</v>
      </c>
      <c r="I7" s="28">
        <f t="shared" si="0"/>
        <v>108687.97666666667</v>
      </c>
      <c r="J7" s="28">
        <f t="shared" si="1"/>
        <v>2977.0130202128203</v>
      </c>
      <c r="K7" s="28">
        <f t="shared" si="2"/>
        <v>2.7390453953733735</v>
      </c>
      <c r="L7" s="28">
        <f t="shared" si="3"/>
        <v>104173.78</v>
      </c>
      <c r="M7" s="28">
        <v>110212.71</v>
      </c>
      <c r="N7" s="28">
        <v>104173.78</v>
      </c>
      <c r="O7" s="28">
        <f t="shared" si="4"/>
        <v>833390.24</v>
      </c>
      <c r="P7" s="8"/>
      <c r="Q7" s="3"/>
      <c r="R7" s="3"/>
      <c r="S7" s="3"/>
      <c r="T7" s="3"/>
      <c r="U7" s="3"/>
      <c r="V7" s="3"/>
      <c r="W7" s="9"/>
      <c r="X7" s="26"/>
      <c r="Y7" s="26"/>
      <c r="Z7" s="26"/>
      <c r="AA7" s="26"/>
      <c r="AB7" s="26"/>
    </row>
    <row r="8" spans="2:28" s="1" customFormat="1" ht="41.25" customHeight="1" x14ac:dyDescent="0.25">
      <c r="B8" s="21">
        <v>3</v>
      </c>
      <c r="C8" s="10" t="s">
        <v>24</v>
      </c>
      <c r="D8" s="11" t="s">
        <v>13</v>
      </c>
      <c r="E8" s="12">
        <v>4</v>
      </c>
      <c r="F8" s="18">
        <v>109382.47</v>
      </c>
      <c r="G8" s="18">
        <v>112507.68</v>
      </c>
      <c r="H8" s="18">
        <v>104173.78</v>
      </c>
      <c r="I8" s="28">
        <f t="shared" si="0"/>
        <v>108687.97666666667</v>
      </c>
      <c r="J8" s="28">
        <f t="shared" si="1"/>
        <v>2977.0130202128203</v>
      </c>
      <c r="K8" s="28">
        <f t="shared" si="2"/>
        <v>2.7390453953733735</v>
      </c>
      <c r="L8" s="28">
        <f t="shared" si="3"/>
        <v>104173.78</v>
      </c>
      <c r="M8" s="28">
        <v>110212.71</v>
      </c>
      <c r="N8" s="28">
        <v>104173.78</v>
      </c>
      <c r="O8" s="28">
        <f t="shared" si="4"/>
        <v>416695.12</v>
      </c>
      <c r="P8" s="8"/>
      <c r="Q8" s="3"/>
      <c r="R8" s="3"/>
      <c r="S8" s="3"/>
      <c r="T8" s="3"/>
      <c r="U8" s="3"/>
      <c r="V8" s="3"/>
      <c r="W8" s="9"/>
      <c r="X8" s="26"/>
      <c r="Y8" s="26"/>
      <c r="Z8" s="26"/>
      <c r="AA8" s="26"/>
      <c r="AB8" s="26"/>
    </row>
    <row r="9" spans="2:28" s="1" customFormat="1" ht="35.25" customHeight="1" x14ac:dyDescent="0.25">
      <c r="B9" s="21">
        <v>4</v>
      </c>
      <c r="C9" s="10" t="s">
        <v>25</v>
      </c>
      <c r="D9" s="11" t="s">
        <v>13</v>
      </c>
      <c r="E9" s="12">
        <v>1</v>
      </c>
      <c r="F9" s="18">
        <v>394895.76</v>
      </c>
      <c r="G9" s="18">
        <v>406178.5</v>
      </c>
      <c r="H9" s="18">
        <v>376000</v>
      </c>
      <c r="I9" s="28">
        <f t="shared" si="0"/>
        <v>392358.08666666667</v>
      </c>
      <c r="J9" s="28">
        <f t="shared" si="1"/>
        <v>10782.284197296354</v>
      </c>
      <c r="K9" s="28">
        <f t="shared" si="2"/>
        <v>2.748072376664584</v>
      </c>
      <c r="L9" s="28">
        <f t="shared" si="3"/>
        <v>376000</v>
      </c>
      <c r="M9" s="28">
        <v>376218.9</v>
      </c>
      <c r="N9" s="28">
        <v>376000</v>
      </c>
      <c r="O9" s="28">
        <f t="shared" si="4"/>
        <v>376000</v>
      </c>
      <c r="P9" s="8"/>
      <c r="Q9" s="3"/>
      <c r="R9" s="3"/>
      <c r="S9" s="3"/>
      <c r="T9" s="3"/>
      <c r="U9" s="3"/>
      <c r="V9" s="3"/>
      <c r="W9" s="9"/>
      <c r="X9" s="26">
        <v>376218.9</v>
      </c>
      <c r="Y9" s="26"/>
      <c r="Z9" s="26"/>
      <c r="AA9" s="26"/>
      <c r="AB9" s="26"/>
    </row>
    <row r="10" spans="2:28" s="1" customFormat="1" ht="33.75" customHeight="1" x14ac:dyDescent="0.25">
      <c r="B10" s="21">
        <v>5</v>
      </c>
      <c r="C10" s="10" t="s">
        <v>26</v>
      </c>
      <c r="D10" s="11" t="s">
        <v>13</v>
      </c>
      <c r="E10" s="12">
        <v>22</v>
      </c>
      <c r="F10" s="18">
        <v>513870</v>
      </c>
      <c r="G10" s="18">
        <v>528552</v>
      </c>
      <c r="H10" s="18">
        <v>434069.2</v>
      </c>
      <c r="I10" s="28">
        <f t="shared" si="0"/>
        <v>492163.73333333334</v>
      </c>
      <c r="J10" s="28">
        <f t="shared" si="1"/>
        <v>35952.200095497166</v>
      </c>
      <c r="K10" s="28">
        <f t="shared" si="2"/>
        <v>7.3049267267215336</v>
      </c>
      <c r="L10" s="28">
        <f t="shared" si="3"/>
        <v>434069.2</v>
      </c>
      <c r="M10" s="28"/>
      <c r="N10" s="28">
        <v>434069.2</v>
      </c>
      <c r="O10" s="28">
        <f t="shared" si="4"/>
        <v>9549522.4000000004</v>
      </c>
      <c r="P10" s="8"/>
      <c r="Q10" s="3"/>
      <c r="R10" s="3"/>
      <c r="S10" s="3"/>
      <c r="T10" s="3"/>
      <c r="U10" s="3"/>
      <c r="V10" s="3"/>
      <c r="W10" s="9"/>
      <c r="X10" s="26"/>
      <c r="Y10" s="26"/>
      <c r="Z10" s="26"/>
      <c r="AA10" s="26"/>
      <c r="AB10" s="26"/>
    </row>
    <row r="11" spans="2:28" s="1" customFormat="1" ht="67.5" customHeight="1" x14ac:dyDescent="0.25">
      <c r="B11" s="21">
        <v>6</v>
      </c>
      <c r="C11" s="10" t="s">
        <v>27</v>
      </c>
      <c r="D11" s="11" t="s">
        <v>13</v>
      </c>
      <c r="E11" s="12">
        <v>1</v>
      </c>
      <c r="F11" s="18">
        <v>1527750</v>
      </c>
      <c r="G11" s="18">
        <v>1571400</v>
      </c>
      <c r="H11" s="18">
        <v>1455000</v>
      </c>
      <c r="I11" s="28">
        <f t="shared" si="0"/>
        <v>1518050</v>
      </c>
      <c r="J11" s="28">
        <f t="shared" si="1"/>
        <v>41580.088383744449</v>
      </c>
      <c r="K11" s="28">
        <f t="shared" si="2"/>
        <v>2.7390460382559501</v>
      </c>
      <c r="L11" s="28">
        <f t="shared" si="3"/>
        <v>1455000</v>
      </c>
      <c r="M11" s="28"/>
      <c r="N11" s="28">
        <v>1455000</v>
      </c>
      <c r="O11" s="28">
        <f t="shared" si="4"/>
        <v>1455000</v>
      </c>
      <c r="P11" s="8"/>
      <c r="Q11" s="3"/>
      <c r="R11" s="3"/>
      <c r="S11" s="3"/>
      <c r="T11" s="3"/>
      <c r="U11" s="3"/>
      <c r="V11" s="3"/>
      <c r="W11" s="9"/>
      <c r="X11" s="26"/>
      <c r="Y11" s="26"/>
      <c r="Z11" s="26"/>
      <c r="AA11" s="26"/>
      <c r="AB11" s="26"/>
    </row>
    <row r="12" spans="2:28" s="1" customFormat="1" ht="34.5" customHeight="1" x14ac:dyDescent="0.25">
      <c r="B12" s="21">
        <v>7</v>
      </c>
      <c r="C12" s="10" t="s">
        <v>28</v>
      </c>
      <c r="D12" s="11" t="s">
        <v>13</v>
      </c>
      <c r="E12" s="12">
        <v>24</v>
      </c>
      <c r="F12" s="18">
        <v>1171.8</v>
      </c>
      <c r="G12" s="18">
        <v>1205.28</v>
      </c>
      <c r="H12" s="18">
        <v>1116</v>
      </c>
      <c r="I12" s="28">
        <f t="shared" si="0"/>
        <v>1164.3599999999999</v>
      </c>
      <c r="J12" s="28">
        <f t="shared" si="1"/>
        <v>31.892356451036967</v>
      </c>
      <c r="K12" s="28">
        <f t="shared" si="2"/>
        <v>2.7390460382559492</v>
      </c>
      <c r="L12" s="28">
        <f t="shared" si="3"/>
        <v>1116</v>
      </c>
      <c r="M12" s="28">
        <v>1198.1600000000001</v>
      </c>
      <c r="N12" s="28">
        <v>1116</v>
      </c>
      <c r="O12" s="28">
        <v>26784</v>
      </c>
      <c r="P12" s="8"/>
      <c r="Q12" s="3"/>
      <c r="R12" s="3"/>
      <c r="S12" s="3"/>
      <c r="T12" s="3"/>
      <c r="U12" s="3"/>
      <c r="V12" s="3"/>
      <c r="W12" s="9"/>
      <c r="X12" s="19">
        <v>1100.67</v>
      </c>
      <c r="Y12" s="19"/>
      <c r="Z12" s="19"/>
      <c r="AA12" s="19"/>
      <c r="AB12" s="19"/>
    </row>
    <row r="13" spans="2:28" s="1" customFormat="1" ht="16.5" customHeight="1" x14ac:dyDescent="0.25">
      <c r="C13" s="23" t="s">
        <v>5</v>
      </c>
      <c r="D13" s="24"/>
      <c r="E13" s="24"/>
      <c r="F13" s="24"/>
      <c r="G13" s="24"/>
      <c r="H13" s="24"/>
      <c r="I13" s="24"/>
      <c r="J13" s="24"/>
      <c r="K13" s="24"/>
      <c r="L13" s="25"/>
      <c r="M13" s="25"/>
      <c r="N13" s="25"/>
      <c r="O13" s="20">
        <f>SUM(O6:O12)</f>
        <v>16824342.960000001</v>
      </c>
      <c r="P13" s="13"/>
      <c r="Q13" s="14"/>
      <c r="R13" s="4"/>
      <c r="S13" s="4"/>
      <c r="T13" s="4"/>
      <c r="U13" s="4"/>
      <c r="V13" s="4"/>
      <c r="W13" s="9"/>
      <c r="X13" s="15"/>
      <c r="Y13"/>
      <c r="Z13"/>
      <c r="AA13"/>
      <c r="AB13"/>
    </row>
    <row r="14" spans="2:28" s="1" customFormat="1" x14ac:dyDescent="0.25">
      <c r="C14" s="16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"/>
      <c r="Q14" s="4"/>
      <c r="R14" s="4"/>
      <c r="S14" s="4"/>
      <c r="T14" s="4"/>
      <c r="U14" s="4"/>
      <c r="V14" s="4"/>
      <c r="W14" s="4"/>
      <c r="X14" s="4"/>
      <c r="Y14"/>
      <c r="Z14"/>
      <c r="AA14"/>
      <c r="AB14"/>
    </row>
    <row r="15" spans="2:28" s="1" customFormat="1" ht="60.75" customHeight="1" x14ac:dyDescent="0.25">
      <c r="C15" s="44" t="s">
        <v>15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"/>
      <c r="Q15" s="4"/>
      <c r="R15" s="4"/>
      <c r="S15" s="4"/>
      <c r="T15" s="4"/>
      <c r="U15" s="4"/>
      <c r="V15" s="4"/>
      <c r="W15" s="4"/>
      <c r="X15" s="4"/>
      <c r="Y15"/>
      <c r="Z15"/>
      <c r="AA15"/>
      <c r="AB15"/>
    </row>
    <row r="16" spans="2:28" s="1" customFormat="1" ht="15" customHeight="1" x14ac:dyDescent="0.25">
      <c r="C16" s="51" t="s">
        <v>11</v>
      </c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4"/>
      <c r="X16" s="4"/>
      <c r="Y16"/>
      <c r="Z16"/>
      <c r="AA16"/>
      <c r="AB16"/>
    </row>
    <row r="17" spans="2:28" s="1" customFormat="1" x14ac:dyDescent="0.25"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4"/>
      <c r="X17" s="4"/>
      <c r="Y17" s="4"/>
      <c r="Z17" s="4"/>
      <c r="AA17" s="4"/>
      <c r="AB17" s="4"/>
    </row>
    <row r="18" spans="2:28" s="1" customFormat="1" x14ac:dyDescent="0.25">
      <c r="C18" s="45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"/>
      <c r="X18" s="4"/>
      <c r="Y18" s="4"/>
      <c r="Z18" s="4"/>
      <c r="AA18" s="4"/>
      <c r="AB18" s="4"/>
    </row>
    <row r="19" spans="2:28" s="1" customFormat="1" ht="15.75" x14ac:dyDescent="0.25">
      <c r="C19" s="39" t="s">
        <v>16</v>
      </c>
      <c r="D19" s="39"/>
      <c r="E19" s="39"/>
      <c r="F19" s="39"/>
      <c r="G19" s="39"/>
      <c r="H19" s="40" t="s">
        <v>17</v>
      </c>
      <c r="I19" s="40"/>
      <c r="J19" s="40"/>
      <c r="K19" s="40"/>
      <c r="L19" s="40"/>
      <c r="M19" s="40"/>
      <c r="N19" s="40"/>
      <c r="O19" s="40"/>
      <c r="P19" s="40"/>
      <c r="Q19" s="22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2:28" s="1" customFormat="1" ht="15.75" x14ac:dyDescent="0.25">
      <c r="C20" s="38" t="s">
        <v>18</v>
      </c>
      <c r="D20" s="38"/>
      <c r="E20" s="38"/>
      <c r="F20" s="22"/>
      <c r="G20" s="22"/>
      <c r="H20" s="38" t="s">
        <v>19</v>
      </c>
      <c r="I20" s="38"/>
      <c r="J20" s="38"/>
      <c r="K20" s="38"/>
      <c r="L20" s="38"/>
      <c r="M20" s="27"/>
      <c r="N20" s="27"/>
      <c r="O20" s="22"/>
      <c r="P20" s="22"/>
      <c r="Q20" s="22"/>
    </row>
    <row r="21" spans="2:28" ht="15.75" x14ac:dyDescent="0.25">
      <c r="B21"/>
      <c r="C21" s="39"/>
      <c r="D21" s="39"/>
      <c r="E21" s="39"/>
      <c r="F21" s="39"/>
      <c r="G21" s="39"/>
      <c r="H21" s="40"/>
      <c r="I21" s="40"/>
      <c r="J21" s="40"/>
      <c r="K21" s="40"/>
      <c r="L21" s="40"/>
      <c r="M21" s="40"/>
      <c r="N21" s="40"/>
      <c r="O21" s="40"/>
      <c r="P21" s="40"/>
      <c r="Q21" s="22"/>
    </row>
    <row r="22" spans="2:28" ht="15.75" x14ac:dyDescent="0.25">
      <c r="B22"/>
      <c r="C22" s="38"/>
      <c r="D22" s="38"/>
      <c r="E22" s="38"/>
      <c r="F22" s="22"/>
      <c r="G22" s="22"/>
      <c r="H22" s="38"/>
      <c r="I22" s="38"/>
      <c r="J22" s="38"/>
      <c r="K22" s="38"/>
      <c r="L22" s="38"/>
      <c r="M22" s="27"/>
      <c r="N22" s="27"/>
      <c r="O22" s="22"/>
      <c r="P22" s="22"/>
      <c r="Q22" s="22"/>
    </row>
    <row r="23" spans="2:28" x14ac:dyDescent="0.25">
      <c r="B23"/>
    </row>
    <row r="24" spans="2:28" x14ac:dyDescent="0.25">
      <c r="B24"/>
    </row>
    <row r="25" spans="2:28" x14ac:dyDescent="0.25">
      <c r="B25"/>
    </row>
    <row r="26" spans="2:28" x14ac:dyDescent="0.25">
      <c r="B26"/>
    </row>
    <row r="27" spans="2:28" x14ac:dyDescent="0.25">
      <c r="B27"/>
    </row>
    <row r="28" spans="2:28" x14ac:dyDescent="0.25">
      <c r="B28"/>
    </row>
    <row r="29" spans="2:28" x14ac:dyDescent="0.25">
      <c r="B29"/>
    </row>
    <row r="30" spans="2:28" x14ac:dyDescent="0.25">
      <c r="B30"/>
    </row>
    <row r="31" spans="2:28" x14ac:dyDescent="0.25">
      <c r="B31"/>
    </row>
    <row r="32" spans="2:28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</sheetData>
  <mergeCells count="27">
    <mergeCell ref="C1:O1"/>
    <mergeCell ref="C3:C5"/>
    <mergeCell ref="I3:I5"/>
    <mergeCell ref="J3:J5"/>
    <mergeCell ref="K3:K5"/>
    <mergeCell ref="L3:L5"/>
    <mergeCell ref="F3:F5"/>
    <mergeCell ref="G3:G5"/>
    <mergeCell ref="H3:H5"/>
    <mergeCell ref="B3:B5"/>
    <mergeCell ref="C15:O15"/>
    <mergeCell ref="C21:G21"/>
    <mergeCell ref="H21:P21"/>
    <mergeCell ref="C18:V18"/>
    <mergeCell ref="D14:O14"/>
    <mergeCell ref="O3:O5"/>
    <mergeCell ref="C16:V17"/>
    <mergeCell ref="E3:E5"/>
    <mergeCell ref="D3:D5"/>
    <mergeCell ref="M3:M5"/>
    <mergeCell ref="N3:N5"/>
    <mergeCell ref="C22:E22"/>
    <mergeCell ref="H22:L22"/>
    <mergeCell ref="C19:G19"/>
    <mergeCell ref="H19:P19"/>
    <mergeCell ref="C20:E20"/>
    <mergeCell ref="H20:L20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tabSelected="1" workbookViewId="0">
      <selection activeCell="AA10" sqref="AA10"/>
    </sheetView>
  </sheetViews>
  <sheetFormatPr defaultRowHeight="15" x14ac:dyDescent="0.25"/>
  <cols>
    <col min="1" max="1" width="6" customWidth="1"/>
    <col min="2" max="2" width="6.5703125" style="1" customWidth="1"/>
    <col min="3" max="3" width="32" customWidth="1"/>
    <col min="4" max="4" width="8.140625" customWidth="1"/>
    <col min="5" max="5" width="10.5703125" customWidth="1"/>
    <col min="6" max="6" width="12" customWidth="1"/>
    <col min="7" max="7" width="11.7109375" customWidth="1"/>
    <col min="8" max="8" width="12.140625" customWidth="1"/>
    <col min="9" max="9" width="13.5703125" customWidth="1"/>
    <col min="10" max="10" width="12.140625" customWidth="1"/>
    <col min="11" max="11" width="9.28515625" customWidth="1"/>
    <col min="12" max="12" width="12.7109375" customWidth="1"/>
    <col min="13" max="13" width="14" customWidth="1"/>
    <col min="14" max="14" width="16.28515625" customWidth="1"/>
    <col min="15" max="21" width="0" hidden="1" customWidth="1"/>
  </cols>
  <sheetData>
    <row r="1" spans="1:27" ht="16.5" x14ac:dyDescent="0.25">
      <c r="A1" s="1"/>
      <c r="C1" s="55" t="s">
        <v>0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27" x14ac:dyDescent="0.25">
      <c r="A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27" ht="15" customHeight="1" x14ac:dyDescent="0.25">
      <c r="A3" s="1"/>
      <c r="B3" s="41" t="s">
        <v>14</v>
      </c>
      <c r="C3" s="56" t="s">
        <v>9</v>
      </c>
      <c r="D3" s="52" t="s">
        <v>12</v>
      </c>
      <c r="E3" s="52" t="s">
        <v>20</v>
      </c>
      <c r="F3" s="58" t="s">
        <v>6</v>
      </c>
      <c r="G3" s="58" t="s">
        <v>8</v>
      </c>
      <c r="H3" s="58" t="s">
        <v>7</v>
      </c>
      <c r="I3" s="57" t="s">
        <v>21</v>
      </c>
      <c r="J3" s="57" t="s">
        <v>1</v>
      </c>
      <c r="K3" s="57" t="s">
        <v>2</v>
      </c>
      <c r="L3" s="57" t="s">
        <v>10</v>
      </c>
      <c r="M3" s="48" t="s">
        <v>29</v>
      </c>
      <c r="N3" s="48" t="s">
        <v>3</v>
      </c>
    </row>
    <row r="4" spans="1:27" ht="15" customHeight="1" x14ac:dyDescent="0.25">
      <c r="A4" s="1"/>
      <c r="B4" s="42"/>
      <c r="C4" s="53"/>
      <c r="D4" s="53"/>
      <c r="E4" s="53"/>
      <c r="F4" s="58"/>
      <c r="G4" s="58"/>
      <c r="H4" s="58"/>
      <c r="I4" s="57"/>
      <c r="J4" s="57"/>
      <c r="K4" s="57"/>
      <c r="L4" s="57"/>
      <c r="M4" s="49"/>
      <c r="N4" s="49"/>
    </row>
    <row r="5" spans="1:27" ht="66.75" customHeight="1" x14ac:dyDescent="0.25">
      <c r="A5" s="1"/>
      <c r="B5" s="43"/>
      <c r="C5" s="54"/>
      <c r="D5" s="54"/>
      <c r="E5" s="54"/>
      <c r="F5" s="58"/>
      <c r="G5" s="58"/>
      <c r="H5" s="58"/>
      <c r="I5" s="57"/>
      <c r="J5" s="57"/>
      <c r="K5" s="57"/>
      <c r="L5" s="57"/>
      <c r="M5" s="50"/>
      <c r="N5" s="50"/>
    </row>
    <row r="6" spans="1:27" ht="81.75" customHeight="1" x14ac:dyDescent="0.25">
      <c r="A6" s="1"/>
      <c r="B6" s="21">
        <v>1</v>
      </c>
      <c r="C6" s="37" t="s">
        <v>35</v>
      </c>
      <c r="D6" s="11" t="s">
        <v>31</v>
      </c>
      <c r="E6" s="12">
        <v>50</v>
      </c>
      <c r="F6" s="18">
        <v>200</v>
      </c>
      <c r="G6" s="18">
        <v>250</v>
      </c>
      <c r="H6" s="18">
        <v>230</v>
      </c>
      <c r="I6" s="28">
        <f>(F6+G6+H6)/3</f>
        <v>226.66666666666666</v>
      </c>
      <c r="J6" s="28">
        <f>SQRT(((F6-I6)*(F6-I6)+(G6-I6)*(G6-I6)+(H6-I6)*(H6-I6)))/2</f>
        <v>17.795130420052185</v>
      </c>
      <c r="K6" s="28">
        <f t="shared" ref="K6:K9" si="0">J6/I6*100</f>
        <v>7.8507928323759648</v>
      </c>
      <c r="L6" s="28">
        <f t="shared" ref="L6:L9" si="1">MIN(F6:H6)</f>
        <v>200</v>
      </c>
      <c r="M6" s="18">
        <v>200</v>
      </c>
      <c r="N6" s="28">
        <f t="shared" ref="N6:N9" si="2">L6*E6</f>
        <v>10000</v>
      </c>
    </row>
    <row r="7" spans="1:27" ht="66" customHeight="1" x14ac:dyDescent="0.25">
      <c r="A7" s="1"/>
      <c r="B7" s="21">
        <v>2</v>
      </c>
      <c r="C7" s="37" t="s">
        <v>32</v>
      </c>
      <c r="D7" s="11" t="s">
        <v>31</v>
      </c>
      <c r="E7" s="12">
        <v>50</v>
      </c>
      <c r="F7" s="36">
        <v>300</v>
      </c>
      <c r="G7" s="36">
        <v>350</v>
      </c>
      <c r="H7" s="36">
        <v>370</v>
      </c>
      <c r="I7" s="28">
        <f t="shared" ref="I7:I9" si="3">(F7+G7+H7)/3</f>
        <v>340</v>
      </c>
      <c r="J7" s="28">
        <f t="shared" ref="J7:J9" si="4">SQRT(((F7-I7)*(F7-I7)+(G7-I7)*(G7-I7)+(H7-I7)*(H7-I7)))/2</f>
        <v>25.495097567963924</v>
      </c>
      <c r="K7" s="28">
        <f t="shared" si="0"/>
        <v>7.4985581082246826</v>
      </c>
      <c r="L7" s="28">
        <f t="shared" si="1"/>
        <v>300</v>
      </c>
      <c r="M7" s="18">
        <v>300</v>
      </c>
      <c r="N7" s="28">
        <f t="shared" si="2"/>
        <v>15000</v>
      </c>
    </row>
    <row r="8" spans="1:27" ht="62.25" customHeight="1" x14ac:dyDescent="0.25">
      <c r="A8" s="1"/>
      <c r="B8" s="21">
        <v>3</v>
      </c>
      <c r="C8" s="37" t="s">
        <v>33</v>
      </c>
      <c r="D8" s="11" t="s">
        <v>31</v>
      </c>
      <c r="E8" s="12">
        <v>50</v>
      </c>
      <c r="F8" s="36">
        <v>100</v>
      </c>
      <c r="G8" s="36">
        <v>150</v>
      </c>
      <c r="H8" s="36">
        <v>135</v>
      </c>
      <c r="I8" s="28">
        <f t="shared" si="3"/>
        <v>128.33333333333334</v>
      </c>
      <c r="J8" s="28">
        <f t="shared" si="4"/>
        <v>18.1429508808977</v>
      </c>
      <c r="K8" s="28">
        <f t="shared" si="0"/>
        <v>14.137364322777429</v>
      </c>
      <c r="L8" s="28">
        <f t="shared" si="1"/>
        <v>100</v>
      </c>
      <c r="M8" s="18">
        <v>100</v>
      </c>
      <c r="N8" s="28">
        <f t="shared" si="2"/>
        <v>5000</v>
      </c>
    </row>
    <row r="9" spans="1:27" ht="40.5" customHeight="1" x14ac:dyDescent="0.25">
      <c r="A9" s="1"/>
      <c r="B9" s="21">
        <v>4</v>
      </c>
      <c r="C9" s="37" t="s">
        <v>34</v>
      </c>
      <c r="D9" s="11" t="s">
        <v>31</v>
      </c>
      <c r="E9" s="12">
        <v>50</v>
      </c>
      <c r="F9" s="36">
        <v>400</v>
      </c>
      <c r="G9" s="36">
        <v>500</v>
      </c>
      <c r="H9" s="36">
        <v>470</v>
      </c>
      <c r="I9" s="28">
        <f t="shared" si="3"/>
        <v>456.66666666666669</v>
      </c>
      <c r="J9" s="28">
        <f t="shared" si="4"/>
        <v>36.285901761795401</v>
      </c>
      <c r="K9" s="28">
        <f t="shared" si="0"/>
        <v>7.945817904042789</v>
      </c>
      <c r="L9" s="28">
        <f t="shared" si="1"/>
        <v>400</v>
      </c>
      <c r="M9" s="18">
        <v>400</v>
      </c>
      <c r="N9" s="28">
        <f t="shared" si="2"/>
        <v>20000</v>
      </c>
    </row>
    <row r="10" spans="1:27" ht="15.75" x14ac:dyDescent="0.25">
      <c r="A10" s="1"/>
      <c r="C10" s="32" t="s">
        <v>5</v>
      </c>
      <c r="D10" s="33"/>
      <c r="E10" s="33"/>
      <c r="F10" s="33"/>
      <c r="G10" s="33"/>
      <c r="H10" s="33"/>
      <c r="I10" s="33"/>
      <c r="J10" s="33"/>
      <c r="K10" s="33"/>
      <c r="L10" s="34"/>
      <c r="M10" s="34"/>
      <c r="N10" s="35">
        <f>SUM(N6:N9)</f>
        <v>50000</v>
      </c>
    </row>
    <row r="11" spans="1:27" x14ac:dyDescent="0.25">
      <c r="A11" s="1"/>
      <c r="C11" s="16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</row>
    <row r="12" spans="1:27" s="1" customFormat="1" ht="60.75" customHeight="1" x14ac:dyDescent="0.25">
      <c r="C12" s="44" t="s">
        <v>15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31"/>
      <c r="P12" s="31"/>
      <c r="Q12" s="31"/>
      <c r="R12" s="31"/>
      <c r="S12" s="31"/>
      <c r="T12" s="31"/>
      <c r="U12" s="31"/>
      <c r="V12" s="31"/>
      <c r="W12" s="31"/>
      <c r="X12"/>
      <c r="Y12"/>
      <c r="Z12"/>
      <c r="AA12"/>
    </row>
    <row r="13" spans="1:27" s="1" customFormat="1" ht="15" customHeight="1" x14ac:dyDescent="0.25">
      <c r="C13" s="51" t="s">
        <v>11</v>
      </c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31"/>
      <c r="W13" s="31"/>
      <c r="X13"/>
      <c r="Y13"/>
      <c r="Z13"/>
      <c r="AA13"/>
    </row>
    <row r="14" spans="1:27" s="1" customFormat="1" ht="30" customHeight="1" x14ac:dyDescent="0.25"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31"/>
      <c r="W14" s="31"/>
      <c r="X14" s="31"/>
      <c r="Y14" s="31"/>
      <c r="Z14" s="31"/>
      <c r="AA14" s="31"/>
    </row>
    <row r="15" spans="1:27" x14ac:dyDescent="0.25">
      <c r="A15" s="1"/>
    </row>
    <row r="16" spans="1:27" ht="15.75" x14ac:dyDescent="0.25">
      <c r="A16" s="1"/>
      <c r="C16" s="39" t="s">
        <v>16</v>
      </c>
      <c r="D16" s="39"/>
      <c r="E16" s="39"/>
      <c r="F16" s="39"/>
      <c r="G16" s="39"/>
    </row>
    <row r="17" spans="1:14" ht="15.75" x14ac:dyDescent="0.25">
      <c r="A17" s="1"/>
      <c r="C17" s="38" t="s">
        <v>18</v>
      </c>
      <c r="D17" s="38"/>
      <c r="E17" s="38"/>
      <c r="F17" s="30"/>
      <c r="G17" s="30"/>
      <c r="H17" s="38" t="s">
        <v>19</v>
      </c>
      <c r="I17" s="38"/>
      <c r="J17" s="38"/>
      <c r="K17" s="38"/>
      <c r="L17" s="38"/>
      <c r="M17" s="29"/>
      <c r="N17" s="30"/>
    </row>
    <row r="18" spans="1:14" ht="15.75" x14ac:dyDescent="0.25">
      <c r="B18"/>
      <c r="C18" s="39"/>
      <c r="D18" s="39"/>
      <c r="E18" s="39"/>
      <c r="F18" s="39"/>
      <c r="G18" s="39"/>
    </row>
    <row r="19" spans="1:14" ht="15.75" x14ac:dyDescent="0.25">
      <c r="B19"/>
      <c r="C19" s="38"/>
      <c r="D19" s="38"/>
      <c r="E19" s="38"/>
      <c r="F19" s="30"/>
      <c r="G19" s="30"/>
      <c r="H19" s="38"/>
      <c r="I19" s="38"/>
      <c r="J19" s="38"/>
      <c r="K19" s="38"/>
      <c r="L19" s="38"/>
      <c r="M19" s="29"/>
      <c r="N19" s="30"/>
    </row>
    <row r="20" spans="1:14" x14ac:dyDescent="0.25">
      <c r="B20"/>
    </row>
    <row r="21" spans="1:14" x14ac:dyDescent="0.25">
      <c r="B21"/>
    </row>
    <row r="22" spans="1:14" x14ac:dyDescent="0.25">
      <c r="B22"/>
    </row>
    <row r="23" spans="1:14" x14ac:dyDescent="0.25">
      <c r="B23"/>
    </row>
    <row r="24" spans="1:14" x14ac:dyDescent="0.25">
      <c r="B24"/>
    </row>
    <row r="25" spans="1:14" x14ac:dyDescent="0.25">
      <c r="B25"/>
    </row>
    <row r="26" spans="1:14" x14ac:dyDescent="0.25">
      <c r="B26"/>
    </row>
    <row r="27" spans="1:14" x14ac:dyDescent="0.25">
      <c r="B27"/>
    </row>
    <row r="28" spans="1:14" x14ac:dyDescent="0.25">
      <c r="B28"/>
    </row>
    <row r="29" spans="1:14" x14ac:dyDescent="0.25">
      <c r="B29"/>
    </row>
    <row r="30" spans="1:14" x14ac:dyDescent="0.25">
      <c r="B30"/>
    </row>
    <row r="31" spans="1:14" x14ac:dyDescent="0.25">
      <c r="B31"/>
    </row>
    <row r="32" spans="1:14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</sheetData>
  <mergeCells count="23">
    <mergeCell ref="C1:N1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C19:E19"/>
    <mergeCell ref="H19:L19"/>
    <mergeCell ref="C13:U14"/>
    <mergeCell ref="K3:K5"/>
    <mergeCell ref="L3:L5"/>
    <mergeCell ref="M3:M5"/>
    <mergeCell ref="N3:N5"/>
    <mergeCell ref="D11:N11"/>
    <mergeCell ref="C12:N12"/>
    <mergeCell ref="C16:G16"/>
    <mergeCell ref="C17:E17"/>
    <mergeCell ref="H17:L17"/>
    <mergeCell ref="C18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Осмотр оборудования</vt:lpstr>
      <vt:lpstr>Лист1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Учитель</cp:lastModifiedBy>
  <cp:revision/>
  <cp:lastPrinted>2024-04-12T11:54:54Z</cp:lastPrinted>
  <dcterms:created xsi:type="dcterms:W3CDTF">2021-01-25T07:55:43Z</dcterms:created>
  <dcterms:modified xsi:type="dcterms:W3CDTF">2026-06-04T12:13:42Z</dcterms:modified>
</cp:coreProperties>
</file>