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4_{8A5DCA03-221B-4138-901F-14ED0354D6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9" r:id="rId1"/>
    <sheet name="1" sheetId="10" r:id="rId2"/>
  </sheets>
  <definedNames>
    <definedName name="_xlnm._FilterDatabase" localSheetId="0" hidden="1">Лист1!$D$1:$D$32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9" l="1"/>
  <c r="H10" i="9"/>
  <c r="G10" i="9"/>
  <c r="K9" i="9" l="1"/>
  <c r="J9" i="9"/>
  <c r="N9" i="9"/>
  <c r="O9" i="9" s="1"/>
  <c r="M9" i="9"/>
  <c r="L9" i="9" l="1"/>
  <c r="O10" i="9"/>
  <c r="H11" i="9" s="1"/>
</calcChain>
</file>

<file path=xl/sharedStrings.xml><?xml version="1.0" encoding="utf-8"?>
<sst xmlns="http://schemas.openxmlformats.org/spreadsheetml/2006/main" count="36" uniqueCount="36">
  <si>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</si>
  <si>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</si>
  <si>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</si>
  <si>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</si>
  <si>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</si>
  <si>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</si>
  <si>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</si>
  <si>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</si>
  <si>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</si>
  <si>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</t>
  </si>
  <si>
    <t>Расчет НМЦК</t>
  </si>
  <si>
    <t xml:space="preserve">           В случае если победитель не является плательщиком НДС (в том числе находится на упрощенной системе налогообложения), расчеты за единицу товара (выполненные работы, оказанные услуги)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Контракт заключается по цене, предложенной участником закупки, с которым заключается контракт.
    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</si>
  <si>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>Ед. изм</t>
  </si>
  <si>
    <t>Наименование товара</t>
  </si>
  <si>
    <t>Начальник отдела организации закупок_______________________________________ / Н.Н. Сальникова /</t>
  </si>
  <si>
    <r>
      <t xml:space="preserve">коэффициент вариации цен V (%) </t>
    </r>
    <r>
      <rPr>
        <i/>
        <sz val="11"/>
        <color indexed="8"/>
        <rFont val="Times New Roman"/>
        <family val="1"/>
        <charset val="204"/>
      </rPr>
      <t>(не должен превышать 33%)</t>
    </r>
  </si>
  <si>
    <t xml:space="preserve">            Цена включает в себя все расходы на поставку товара, включая расходы по упаковке, доставке, погрузо-разгрузочным работам, поднятие на этаж,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</si>
  <si>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1"/>
        <color indexed="8"/>
        <rFont val="Times New Roman"/>
        <family val="1"/>
        <charset val="204"/>
      </rPr>
      <t xml:space="preserve">&lt;ц&gt; </t>
    </r>
  </si>
  <si>
    <t>Цена, по минимальному ценовому предложению, за единицу изм. с НДС (руб.)</t>
  </si>
  <si>
    <t xml:space="preserve">     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</si>
  <si>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>шт</t>
  </si>
  <si>
    <t>Кол-во ед. изм.</t>
  </si>
  <si>
    <t>Экономист __________________________/Е.И. Курдюкова/</t>
  </si>
  <si>
    <t>Начальная (максимальная) цена контракта,  (руб.)</t>
  </si>
  <si>
    <t xml:space="preserve">Код ОКПД 2 / КТРУ </t>
  </si>
  <si>
    <t>Источники ценового предложения, руб.</t>
  </si>
  <si>
    <r>
      <t xml:space="preserve">   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   Начальная (максимальная) цена контракта определена и обоснована заказчиком посредством применения следующего метода: метод сопоставимых рыночных цен (анализа рынка).
           Определение начальной (максимальной) цены контракта сформировано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исполнителем)»)
           В целях получения ценовой информации в отношении предполагаемого к поставке товара для определения НМЦК был направлен запрос №269 от 02.06.2026 г. не менее чем 5 (пяти) потенциальным Поставщикам. На запрос было представлены ценовые предложения от Поставщиков  на основании которых было проведено определение однородности совокупности значений выявленных цен. Информация из Реестра товаров для обеспечения нужд Санкт-Петербурга (на 2 квартал 2026 года), публикуемая на сайте Комитета по государственному заказу Санкт-Петербурга (www.gz-spb.ru) не реже одного раза в квартал в расчете не учитывалась, в связи отсутствием нормативных значений (предельных цен) по товару требуемому Заказчику.</t>
    </r>
    <r>
      <rPr>
        <b/>
        <sz val="11"/>
        <color indexed="8"/>
        <rFont val="Times New Roman"/>
        <family val="1"/>
        <charset val="204"/>
      </rPr>
      <t xml:space="preserve"> *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44-ФЗ.</t>
    </r>
  </si>
  <si>
    <t xml:space="preserve">Поставка светильников светодиодных внутреннего освещения. </t>
  </si>
  <si>
    <t>27.40.25.123-00000004 Светильник светодиодный внутреннего освещения.</t>
  </si>
  <si>
    <t>Ценовое предложение №1 (вх.№ 720  от 03.06.2026 г)</t>
  </si>
  <si>
    <t>Ценовое предложение №2 (вх.№ 736  от 04.06.2026 г.)</t>
  </si>
  <si>
    <t>Ценовое предложение №3 (вх.№ 737  от 04.06.2026 г.)</t>
  </si>
  <si>
    <t>вх. 265</t>
  </si>
  <si>
    <t>Дата подготовки обоснования НМЦК 04.06.2026г.</t>
  </si>
  <si>
    <t>Объект закупки: Поставка светильников светодиодных внутреннего освещения.</t>
  </si>
  <si>
    <t>Реестр товаров для обеспечения нужд Санкт‑Петербурга, II квартал 2026 года № по Приложению №2 к ППр СПб №489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</si>
</sst>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10" fillId="2" borderId="1" xfId="0" applyNumberFormat="1" applyFont="1" applyFill="1" applyBorder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4" fontId="3" fillId="0" borderId="0" xfId="0" applyNumberFormat="1" applyFont="1" applyAlignment="1" applyProtection="1">
      <alignment vertical="top"/>
      <protection locked="0"/>
    </xf>
    <xf numFmtId="0" fontId="4" fillId="3" borderId="5" xfId="0" applyFont="1" applyFill="1" applyBorder="1" applyAlignment="1" applyProtection="1">
      <alignment horizontal="center" vertical="top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4" fontId="4" fillId="2" borderId="1" xfId="0" applyNumberFormat="1" applyFont="1" applyFill="1" applyBorder="1" applyAlignment="1" applyProtection="1">
      <alignment horizontal="center" vertical="top" wrapText="1"/>
      <protection locked="0"/>
    </xf>
    <xf numFmtId="1" fontId="4" fillId="2" borderId="3" xfId="0" applyNumberFormat="1" applyFont="1" applyFill="1" applyBorder="1" applyAlignment="1" applyProtection="1">
      <alignment horizontal="center" vertical="top" wrapText="1"/>
      <protection locked="0"/>
    </xf>
    <xf numFmtId="1" fontId="9" fillId="2" borderId="1" xfId="0" applyNumberFormat="1" applyFont="1" applyFill="1" applyBorder="1" applyAlignment="1" applyProtection="1">
      <alignment horizontal="center" vertical="top" wrapText="1"/>
      <protection locked="0"/>
    </xf>
    <xf numFmtId="1" fontId="10" fillId="2" borderId="1" xfId="0" applyNumberFormat="1" applyFont="1" applyFill="1" applyBorder="1" applyAlignment="1" applyProtection="1">
      <alignment horizontal="center" vertical="top" wrapText="1"/>
      <protection locked="0"/>
    </xf>
    <xf numFmtId="1" fontId="3" fillId="2" borderId="1" xfId="0" applyNumberFormat="1" applyFont="1" applyFill="1" applyBorder="1" applyAlignment="1" applyProtection="1">
      <alignment horizontal="center" vertical="top" wrapText="1"/>
      <protection locked="0"/>
    </xf>
    <xf numFmtId="3" fontId="3" fillId="2" borderId="1" xfId="0" applyNumberFormat="1" applyFont="1" applyFill="1" applyBorder="1" applyAlignment="1" applyProtection="1">
      <alignment horizontal="center" vertical="top" wrapText="1"/>
      <protection locked="0"/>
    </xf>
    <xf numFmtId="164" fontId="3" fillId="2" borderId="1" xfId="3" applyFont="1" applyFill="1" applyBorder="1" applyAlignment="1" applyProtection="1">
      <alignment vertical="top" wrapText="1"/>
      <protection locked="0"/>
    </xf>
    <xf numFmtId="164" fontId="3" fillId="2" borderId="1" xfId="3" applyFont="1" applyFill="1" applyBorder="1" applyAlignment="1" applyProtection="1">
      <alignment vertical="top" wrapText="1"/>
      <protection hidden="1"/>
    </xf>
    <xf numFmtId="164" fontId="3" fillId="2" borderId="1" xfId="3" applyFont="1" applyFill="1" applyBorder="1" applyAlignment="1" applyProtection="1">
      <alignment vertical="top"/>
      <protection hidden="1"/>
    </xf>
    <xf numFmtId="164" fontId="5" fillId="0" borderId="1" xfId="3" applyFont="1" applyBorder="1" applyAlignment="1" applyProtection="1">
      <alignment vertical="top" wrapText="1"/>
      <protection hidden="1"/>
    </xf>
    <xf numFmtId="164" fontId="3" fillId="0" borderId="1" xfId="3" applyFont="1" applyFill="1" applyBorder="1" applyAlignment="1" applyProtection="1">
      <alignment vertical="top" wrapText="1"/>
      <protection hidden="1"/>
    </xf>
    <xf numFmtId="164" fontId="4" fillId="0" borderId="1" xfId="3" applyFont="1" applyFill="1" applyBorder="1" applyAlignment="1" applyProtection="1">
      <alignment vertical="top" wrapText="1"/>
      <protection locked="0"/>
    </xf>
    <xf numFmtId="164" fontId="4" fillId="0" borderId="1" xfId="3" applyFont="1" applyFill="1" applyBorder="1" applyAlignment="1" applyProtection="1">
      <alignment vertical="top" wrapText="1"/>
      <protection hidden="1"/>
    </xf>
    <xf numFmtId="0" fontId="4" fillId="0" borderId="0" xfId="0" applyFont="1" applyBorder="1" applyAlignment="1" applyProtection="1">
      <alignment vertical="top"/>
      <protection locked="0"/>
    </xf>
    <xf numFmtId="165" fontId="6" fillId="0" borderId="0" xfId="0" applyNumberFormat="1" applyFont="1" applyAlignment="1" applyProtection="1">
      <alignment horizontal="center" vertical="top"/>
      <protection locked="0"/>
    </xf>
    <xf numFmtId="4" fontId="4" fillId="0" borderId="0" xfId="0" applyNumberFormat="1" applyFont="1" applyAlignment="1" applyProtection="1">
      <alignment horizontal="left" vertical="top"/>
      <protection locked="0"/>
    </xf>
    <xf numFmtId="4" fontId="4" fillId="0" borderId="0" xfId="0" applyNumberFormat="1" applyFont="1" applyBorder="1" applyAlignment="1" applyProtection="1">
      <alignment vertical="top"/>
      <protection locked="0"/>
    </xf>
    <xf numFmtId="2" fontId="4" fillId="0" borderId="0" xfId="0" applyNumberFormat="1" applyFont="1" applyBorder="1" applyAlignment="1" applyProtection="1">
      <alignment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10" fillId="0" borderId="0" xfId="2" applyFont="1" applyFill="1" applyBorder="1" applyAlignment="1" applyProtection="1">
      <alignment vertical="top"/>
      <protection locked="0"/>
    </xf>
    <xf numFmtId="0" fontId="5" fillId="0" borderId="0" xfId="0" applyFont="1" applyAlignment="1" applyProtection="1">
      <alignment vertical="top"/>
      <protection locked="0"/>
    </xf>
    <xf numFmtId="4" fontId="5" fillId="0" borderId="0" xfId="0" applyNumberFormat="1" applyFont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2" fillId="0" borderId="0" xfId="0" applyFont="1" applyAlignment="1" applyProtection="1">
      <alignment vertical="top"/>
      <protection locked="0"/>
    </xf>
    <xf numFmtId="1" fontId="9" fillId="2" borderId="3" xfId="0" applyNumberFormat="1" applyFont="1" applyFill="1" applyBorder="1" applyAlignment="1" applyProtection="1">
      <alignment horizontal="center" vertical="top" wrapText="1"/>
      <protection locked="0"/>
    </xf>
    <xf numFmtId="0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right" vertical="top"/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0" fontId="4" fillId="0" borderId="6" xfId="0" applyFont="1" applyFill="1" applyBorder="1" applyAlignment="1" applyProtection="1">
      <alignment horizontal="center" vertical="top" wrapText="1"/>
      <protection locked="0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0" fontId="11" fillId="2" borderId="0" xfId="0" applyFont="1" applyFill="1" applyAlignment="1" applyProtection="1">
      <alignment vertical="top" wrapText="1"/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4" fillId="2" borderId="3" xfId="0" applyFont="1" applyFill="1" applyBorder="1" applyAlignment="1" applyProtection="1">
      <alignment horizontal="center" vertical="top" wrapText="1"/>
      <protection locked="0"/>
    </xf>
    <xf numFmtId="0" fontId="4" fillId="2" borderId="2" xfId="0" applyFont="1" applyFill="1" applyBorder="1" applyAlignment="1" applyProtection="1">
      <alignment horizontal="center" vertical="top" wrapText="1"/>
      <protection locked="0"/>
    </xf>
    <xf numFmtId="2" fontId="4" fillId="2" borderId="4" xfId="0" applyNumberFormat="1" applyFont="1" applyFill="1" applyBorder="1" applyAlignment="1" applyProtection="1">
      <alignment horizontal="center" vertical="top" wrapText="1"/>
      <protection locked="0"/>
    </xf>
    <xf numFmtId="2" fontId="4" fillId="2" borderId="6" xfId="0" applyNumberFormat="1" applyFont="1" applyFill="1" applyBorder="1" applyAlignment="1" applyProtection="1">
      <alignment horizontal="center" vertical="top" wrapText="1"/>
      <protection locked="0"/>
    </xf>
    <xf numFmtId="2" fontId="4" fillId="2" borderId="5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top" wrapText="1"/>
      <protection locked="0"/>
    </xf>
    <xf numFmtId="0" fontId="4" fillId="0" borderId="2" xfId="0" applyFont="1" applyFill="1" applyBorder="1" applyAlignment="1" applyProtection="1">
      <alignment horizontal="center" vertical="top" wrapText="1"/>
      <protection locked="0"/>
    </xf>
    <xf numFmtId="2" fontId="4" fillId="2" borderId="3" xfId="0" applyNumberFormat="1" applyFont="1" applyFill="1" applyBorder="1" applyAlignment="1" applyProtection="1">
      <alignment horizontal="center" vertical="top" wrapText="1"/>
      <protection locked="0"/>
    </xf>
    <xf numFmtId="2" fontId="4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>
      <alignment horizontal="center" vertical="top" wrapText="1"/>
    </xf>
    <xf numFmtId="165" fontId="4" fillId="0" borderId="1" xfId="0" applyNumberFormat="1" applyFont="1" applyFill="1" applyBorder="1" applyAlignment="1" applyProtection="1">
      <alignment horizontal="right" vertical="top" wrapText="1"/>
      <protection locked="0"/>
    </xf>
    <xf numFmtId="165" fontId="5" fillId="0" borderId="1" xfId="0" applyNumberFormat="1" applyFont="1" applyBorder="1" applyAlignment="1">
      <alignment horizontal="right" vertical="top" wrapText="1"/>
    </xf>
  </cellXfs>
  <cellStyles count="4">
    <cellStyle name="Обычный" xfId="0" builtinId="0"/>
    <cellStyle name="Обычный 2" xfId="2" xr:uid="{00000000-0005-0000-0000-000001000000}"/>
    <cellStyle name="Обычный 4" xfId="1" xr:uid="{00000000-0005-0000-0000-000002000000}"/>
    <cellStyle name="Финансовый" xfId="3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97939</xdr:colOff>
      <xdr:row>6</xdr:row>
      <xdr:rowOff>687977</xdr:rowOff>
    </xdr:from>
    <xdr:to>
      <xdr:col>11</xdr:col>
      <xdr:colOff>1249680</xdr:colOff>
      <xdr:row>6</xdr:row>
      <xdr:rowOff>1005840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4019" y="2567577"/>
          <a:ext cx="1151741" cy="3178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189380</xdr:colOff>
      <xdr:row>6</xdr:row>
      <xdr:rowOff>610160</xdr:rowOff>
    </xdr:from>
    <xdr:to>
      <xdr:col>10</xdr:col>
      <xdr:colOff>1189505</xdr:colOff>
      <xdr:row>6</xdr:row>
      <xdr:rowOff>1048310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3992" y="2546536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activeCell="G1" sqref="G1:G1048576"/>
    </sheetView>
  </sheetViews>
  <sheetFormatPr defaultColWidth="9.140625" defaultRowHeight="15" x14ac:dyDescent="0.25"/>
  <cols>
    <col min="1" max="1" width="6.42578125" style="28" customWidth="1"/>
    <col min="2" max="2" width="30.5703125" style="26" customWidth="1"/>
    <col min="3" max="3" width="30.7109375" style="26" customWidth="1"/>
    <col min="4" max="4" width="8.7109375" style="28" customWidth="1"/>
    <col min="5" max="5" width="9.140625" style="28" customWidth="1"/>
    <col min="6" max="6" width="15" style="28" customWidth="1"/>
    <col min="7" max="9" width="17.5703125" style="28" customWidth="1"/>
    <col min="10" max="10" width="22.7109375" style="29" customWidth="1"/>
    <col min="11" max="11" width="18.28515625" style="28" customWidth="1"/>
    <col min="12" max="12" width="20" style="28" customWidth="1"/>
    <col min="13" max="13" width="16.140625" style="28" customWidth="1"/>
    <col min="14" max="14" width="12.28515625" style="28" customWidth="1"/>
    <col min="15" max="15" width="17" style="30" customWidth="1"/>
    <col min="16" max="16" width="9.42578125" style="28" bestFit="1" customWidth="1"/>
    <col min="17" max="16384" width="9.140625" style="28"/>
  </cols>
  <sheetData>
    <row r="1" spans="1:15" ht="21" customHeight="1" x14ac:dyDescent="0.25">
      <c r="A1" s="3"/>
      <c r="B1" s="4"/>
      <c r="C1" s="4"/>
      <c r="D1" s="3"/>
      <c r="E1" s="3"/>
      <c r="F1" s="3"/>
      <c r="G1" s="3"/>
      <c r="H1" s="3"/>
      <c r="I1" s="3"/>
      <c r="J1" s="5"/>
      <c r="K1" s="3"/>
      <c r="L1" s="3"/>
      <c r="M1" s="3"/>
      <c r="N1" s="38"/>
      <c r="O1" s="38"/>
    </row>
    <row r="2" spans="1:15" ht="26.45" customHeight="1" x14ac:dyDescent="0.25">
      <c r="A2" s="43" t="s">
        <v>34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27.6" customHeight="1" x14ac:dyDescent="0.25">
      <c r="A3" s="39" t="s">
        <v>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ht="28.15" customHeight="1" x14ac:dyDescent="0.25">
      <c r="A4" s="40" t="s">
        <v>5</v>
      </c>
      <c r="B4" s="41"/>
      <c r="C4" s="42"/>
      <c r="D4" s="40" t="s">
        <v>6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</row>
    <row r="5" spans="1:15" ht="14.45" customHeight="1" x14ac:dyDescent="0.25">
      <c r="A5" s="40" t="s">
        <v>10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5" ht="60.75" customHeight="1" x14ac:dyDescent="0.25">
      <c r="A6" s="45" t="s">
        <v>0</v>
      </c>
      <c r="B6" s="45" t="s">
        <v>13</v>
      </c>
      <c r="C6" s="45" t="s">
        <v>24</v>
      </c>
      <c r="D6" s="45" t="s">
        <v>12</v>
      </c>
      <c r="E6" s="45" t="s">
        <v>21</v>
      </c>
      <c r="F6" s="45" t="s">
        <v>35</v>
      </c>
      <c r="G6" s="44" t="s">
        <v>25</v>
      </c>
      <c r="H6" s="44"/>
      <c r="I6" s="44"/>
      <c r="J6" s="47" t="s">
        <v>1</v>
      </c>
      <c r="K6" s="48"/>
      <c r="L6" s="49"/>
      <c r="M6" s="52" t="s">
        <v>18</v>
      </c>
      <c r="N6" s="45" t="s">
        <v>7</v>
      </c>
      <c r="O6" s="50" t="s">
        <v>23</v>
      </c>
    </row>
    <row r="7" spans="1:15" ht="192.75" customHeight="1" x14ac:dyDescent="0.25">
      <c r="A7" s="46"/>
      <c r="B7" s="46"/>
      <c r="C7" s="46"/>
      <c r="D7" s="46"/>
      <c r="E7" s="46"/>
      <c r="F7" s="54"/>
      <c r="G7" s="6" t="s">
        <v>29</v>
      </c>
      <c r="H7" s="7" t="s">
        <v>30</v>
      </c>
      <c r="I7" s="7" t="s">
        <v>31</v>
      </c>
      <c r="J7" s="8" t="s">
        <v>17</v>
      </c>
      <c r="K7" s="1" t="s">
        <v>2</v>
      </c>
      <c r="L7" s="1" t="s">
        <v>15</v>
      </c>
      <c r="M7" s="53"/>
      <c r="N7" s="46"/>
      <c r="O7" s="51"/>
    </row>
    <row r="8" spans="1:15" ht="15" customHeight="1" x14ac:dyDescent="0.25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8</v>
      </c>
      <c r="H8" s="9">
        <v>9</v>
      </c>
      <c r="I8" s="9">
        <v>10</v>
      </c>
      <c r="J8" s="32">
        <v>11</v>
      </c>
      <c r="K8" s="32">
        <v>12</v>
      </c>
      <c r="L8" s="32">
        <v>13</v>
      </c>
      <c r="M8" s="32">
        <v>14</v>
      </c>
      <c r="N8" s="32">
        <v>15</v>
      </c>
      <c r="O8" s="32">
        <v>16</v>
      </c>
    </row>
    <row r="9" spans="1:15" ht="54.75" customHeight="1" x14ac:dyDescent="0.25">
      <c r="A9" s="10">
        <v>1</v>
      </c>
      <c r="B9" s="11" t="s">
        <v>27</v>
      </c>
      <c r="C9" s="2" t="s">
        <v>28</v>
      </c>
      <c r="D9" s="12" t="s">
        <v>20</v>
      </c>
      <c r="E9" s="13">
        <v>9</v>
      </c>
      <c r="F9" s="33">
        <v>4838.9399999999996</v>
      </c>
      <c r="G9" s="14">
        <v>4650</v>
      </c>
      <c r="H9" s="14">
        <v>4820</v>
      </c>
      <c r="I9" s="14">
        <v>4910</v>
      </c>
      <c r="J9" s="15">
        <f>ROUND(AVERAGE(G9:I9),2)</f>
        <v>4793.33</v>
      </c>
      <c r="K9" s="15">
        <f>STDEV(G9:I9)</f>
        <v>132.03534880225573</v>
      </c>
      <c r="L9" s="16">
        <f>K9/J9*100</f>
        <v>2.7545641297856758</v>
      </c>
      <c r="M9" s="16">
        <f>MIN(G9:I9)</f>
        <v>4650</v>
      </c>
      <c r="N9" s="17">
        <f>MIN(G9:I9)</f>
        <v>4650</v>
      </c>
      <c r="O9" s="18">
        <f>N9*E9</f>
        <v>41850</v>
      </c>
    </row>
    <row r="10" spans="1:15" ht="19.149999999999999" customHeight="1" x14ac:dyDescent="0.25">
      <c r="A10" s="55" t="s">
        <v>3</v>
      </c>
      <c r="B10" s="56"/>
      <c r="C10" s="56"/>
      <c r="D10" s="56"/>
      <c r="E10" s="56"/>
      <c r="F10" s="56"/>
      <c r="G10" s="19">
        <f>G9*E9</f>
        <v>41850</v>
      </c>
      <c r="H10" s="19">
        <f>H9*E9</f>
        <v>43380</v>
      </c>
      <c r="I10" s="19">
        <f>I9*E9</f>
        <v>44190</v>
      </c>
      <c r="J10" s="19"/>
      <c r="K10" s="19"/>
      <c r="L10" s="19"/>
      <c r="M10" s="19"/>
      <c r="N10" s="19"/>
      <c r="O10" s="20">
        <f>SUM(O9:O9)</f>
        <v>41850</v>
      </c>
    </row>
    <row r="11" spans="1:15" ht="21.75" customHeight="1" x14ac:dyDescent="0.25">
      <c r="A11" s="21"/>
      <c r="B11" s="21"/>
      <c r="C11" s="21"/>
      <c r="D11" s="21"/>
      <c r="E11" s="21" t="s">
        <v>4</v>
      </c>
      <c r="F11" s="21"/>
      <c r="H11" s="22">
        <f>O10</f>
        <v>41850</v>
      </c>
      <c r="I11" s="22"/>
      <c r="J11" s="23"/>
      <c r="K11" s="24"/>
      <c r="L11" s="21"/>
      <c r="M11" s="21"/>
      <c r="N11" s="21"/>
      <c r="O11" s="25"/>
    </row>
    <row r="12" spans="1:15" ht="33" customHeight="1" x14ac:dyDescent="0.25">
      <c r="A12" s="35" t="s">
        <v>19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 spans="1:15" ht="38.25" customHeight="1" x14ac:dyDescent="0.25">
      <c r="A13" s="35" t="s">
        <v>16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 spans="1:15" ht="115.5" customHeight="1" x14ac:dyDescent="0.25">
      <c r="A14" s="35" t="s">
        <v>26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</row>
    <row r="15" spans="1:15" ht="40.5" customHeight="1" x14ac:dyDescent="0.25">
      <c r="A15" s="36" t="s">
        <v>9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5" ht="51.75" customHeight="1" x14ac:dyDescent="0.25">
      <c r="A16" s="37" t="s">
        <v>11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ht="24" customHeight="1" x14ac:dyDescent="0.25">
      <c r="A17" s="34" t="s">
        <v>33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1:15" ht="42" customHeight="1" x14ac:dyDescent="0.25">
      <c r="A18" s="26"/>
      <c r="B18" s="27" t="s">
        <v>14</v>
      </c>
      <c r="C18" s="27"/>
    </row>
    <row r="19" spans="1:15" ht="36.75" customHeight="1" x14ac:dyDescent="0.25">
      <c r="B19" s="26" t="s">
        <v>22</v>
      </c>
      <c r="G19" s="28" t="s">
        <v>32</v>
      </c>
      <c r="O19" s="31"/>
    </row>
    <row r="20" spans="1:15" ht="28.15" customHeight="1" x14ac:dyDescent="0.25"/>
  </sheetData>
  <sheetProtection deleteColumns="0"/>
  <mergeCells count="24">
    <mergeCell ref="A10:F10"/>
    <mergeCell ref="A6:A7"/>
    <mergeCell ref="B6:B7"/>
    <mergeCell ref="D6:D7"/>
    <mergeCell ref="E6:E7"/>
    <mergeCell ref="G6:I6"/>
    <mergeCell ref="C6:C7"/>
    <mergeCell ref="J6:L6"/>
    <mergeCell ref="O6:O7"/>
    <mergeCell ref="N6:N7"/>
    <mergeCell ref="M6:M7"/>
    <mergeCell ref="F6:F7"/>
    <mergeCell ref="N1:O1"/>
    <mergeCell ref="A3:O3"/>
    <mergeCell ref="D4:O4"/>
    <mergeCell ref="A5:O5"/>
    <mergeCell ref="A2:O2"/>
    <mergeCell ref="A4:C4"/>
    <mergeCell ref="A17:O17"/>
    <mergeCell ref="A12:O12"/>
    <mergeCell ref="A14:O14"/>
    <mergeCell ref="A13:O13"/>
    <mergeCell ref="A15:O15"/>
    <mergeCell ref="A16:O16"/>
  </mergeCells>
  <pageMargins left="0.19685039370078741" right="0.19685039370078741" top="0.59055118110236227" bottom="0.19685039370078741" header="3.937007874015748E-2" footer="3.937007874015748E-2"/>
  <pageSetup paperSize="9" scale="4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F22" zoomScale="85" zoomScaleNormal="85" workbookViewId="0">
      <selection activeCell="H32" sqref="H3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2026-06-05T05:39:45Z</dcterms:modified>
</cp:coreProperties>
</file>