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C:\Users\zenit\Desktop\Кизилова\2026\3D-сетка с монтажом\"/>
    </mc:Choice>
  </mc:AlternateContent>
  <xr:revisionPtr revIDLastSave="0" documentId="13_ncr:1_{D40D8F11-10D2-45E9-A7B8-84976C3F2F72}" xr6:coauthVersionLast="47" xr6:coauthVersionMax="47" xr10:uidLastSave="{00000000-0000-0000-0000-000000000000}"/>
  <bookViews>
    <workbookView xWindow="-120" yWindow="-120" windowWidth="29040" windowHeight="17640" xr2:uid="{00000000-000D-0000-FFFF-FFFF00000000}"/>
  </bookViews>
  <sheets>
    <sheet name="1" sheetId="2" r:id="rId1"/>
  </sheets>
  <definedNames>
    <definedName name="_xlnm.Print_Area" localSheetId="0">'1'!$B$1:$O$20</definedName>
  </definedNames>
  <calcPr calcId="181029"/>
</workbook>
</file>

<file path=xl/calcChain.xml><?xml version="1.0" encoding="utf-8"?>
<calcChain xmlns="http://schemas.openxmlformats.org/spreadsheetml/2006/main">
  <c r="M9" i="2" l="1"/>
  <c r="M10" i="2"/>
  <c r="O10" i="2" s="1"/>
  <c r="M11" i="2"/>
  <c r="O11" i="2" s="1"/>
  <c r="M8" i="2"/>
  <c r="O8" i="2" s="1"/>
  <c r="O12" i="2" s="1"/>
  <c r="N11" i="2"/>
  <c r="I11" i="2"/>
  <c r="J11" i="2" s="1"/>
  <c r="K11" i="2" s="1"/>
  <c r="L11" i="2" s="1"/>
  <c r="N8" i="2"/>
  <c r="I8" i="2"/>
  <c r="J8" i="2" s="1"/>
  <c r="K8" i="2" s="1"/>
  <c r="L8" i="2" s="1"/>
  <c r="N9" i="2"/>
  <c r="O9" i="2"/>
  <c r="I9" i="2"/>
  <c r="J9" i="2" s="1"/>
  <c r="K9" i="2" s="1"/>
  <c r="L9" i="2" s="1"/>
  <c r="I10" i="2"/>
  <c r="J10" i="2" s="1"/>
  <c r="K10" i="2" s="1"/>
  <c r="L10" i="2" s="1"/>
  <c r="N10" i="2"/>
</calcChain>
</file>

<file path=xl/sharedStrings.xml><?xml version="1.0" encoding="utf-8"?>
<sst xmlns="http://schemas.openxmlformats.org/spreadsheetml/2006/main" count="37" uniqueCount="34">
  <si>
    <t>Среднее квадратичное отклонение</t>
  </si>
  <si>
    <t xml:space="preserve">Средняя арифметическая цена за единицу     &lt;ц&gt; </t>
  </si>
  <si>
    <t>Цена за единицу изм. с округлением (вниз) до сотых долей после запятой (руб.)</t>
  </si>
  <si>
    <r>
      <t xml:space="preserve">коэффициент вариации цен V (%)           </t>
    </r>
    <r>
      <rPr>
        <i/>
        <sz val="10"/>
        <color indexed="8"/>
        <rFont val="Times New Roman"/>
        <family val="1"/>
        <charset val="204"/>
      </rPr>
      <t xml:space="preserve">         </t>
    </r>
  </si>
  <si>
    <t>Совокупность значений выявленных цен</t>
  </si>
  <si>
    <t>ИТОГО</t>
  </si>
  <si>
    <t>Используемый метод определения НМЦК, с обоснованием:</t>
  </si>
  <si>
    <t xml:space="preserve">Начальная (максимальная) цена контракта рассчитана посредством применения метода сопоставимых рыночных цен (анализа рынка) на основании Методических рекомендаций по применению методов определения начальной (максимальной) цены контракта, утвержденных приказом Министерства экономического развития Российской Федерации от 02.10.2013 № 567 «Об утверждении методических рекомендаций по применению методов определения начальной (максимальной) цены контракта, заключаемого с единственным поставщиком (подрядчиком, исполнителем)».  Метод сопоставимых рыночных цен (анализа рынка), был выбран в связи с тем, что он является приоритетным для определения и обоснования НМЦК для данного вида закупки. </t>
  </si>
  <si>
    <t>Дата подготовки и обоснования НМЦК</t>
  </si>
  <si>
    <t>Расчет начальной (максимальной) цены контракта</t>
  </si>
  <si>
    <t>НМЦК, контракта с учетом округления цены за единицу (руб.)</t>
  </si>
  <si>
    <t xml:space="preserve">Обоснование начальной (максимальной) цены  закупки
</t>
  </si>
  <si>
    <t>№ п/п</t>
  </si>
  <si>
    <t>Минимальное ценовое предложение, руб.</t>
  </si>
  <si>
    <t>При определении НМЦК,  Заказчиком применяется Приказ Минэкономразвития России от 02.10.2013 N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t>
  </si>
  <si>
    <t>Наименование закупки</t>
  </si>
  <si>
    <t>ед. изм.</t>
  </si>
  <si>
    <t>кол-во</t>
  </si>
  <si>
    <t>Расчет составлен:   Экономист      ____________________   Кизилова О.В.</t>
  </si>
  <si>
    <r>
      <t xml:space="preserve">      </t>
    </r>
    <r>
      <rPr>
        <b/>
        <sz val="12"/>
        <color indexed="8"/>
        <rFont val="Times New Roman"/>
        <family val="1"/>
        <charset val="204"/>
      </rPr>
      <t>СПб ГБУ ДО СШОР по футболу "Зенит"</t>
    </r>
  </si>
  <si>
    <t>Цена предложения Поставщика №1</t>
  </si>
  <si>
    <t xml:space="preserve">Цена предложения Поставщика №2 </t>
  </si>
  <si>
    <t>Цена предложения Поставщика №3</t>
  </si>
  <si>
    <t>1.</t>
  </si>
  <si>
    <t>шт.</t>
  </si>
  <si>
    <t>2.</t>
  </si>
  <si>
    <t>3.</t>
  </si>
  <si>
    <t>4.</t>
  </si>
  <si>
    <t>Секция 3D сетки</t>
  </si>
  <si>
    <t>Скоба соединительная для 3D сетки</t>
  </si>
  <si>
    <t>Крепеж для 3D сетки Паук с саморезом</t>
  </si>
  <si>
    <t xml:space="preserve">Монтаж 3D сетки </t>
  </si>
  <si>
    <t xml:space="preserve">Таким образом, в соответствии  с расчетом НМЦК  и, руководствуясь требованиями статьи 34 Бюджетного кодекса Российской Федерации необходимо  обеспечивать результативность и эффективность расходования средств считаем целесообразным  принять НМЦК                  
на сумму 329 400 рублей 00 копеек </t>
  </si>
  <si>
    <t xml:space="preserve">Поставка 3D сетки с монтажом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</si>
</sst>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
    <numFmt numFmtId="165" formatCode="#,##0.0000"/>
  </numFmts>
  <fonts count="19" x14ac:knownFonts="1">
    <font>
      <sz val="11"/>
      <color theme="1"/>
      <name val="Calibri"/>
      <family val="2"/>
      <charset val="204"/>
      <scheme val="minor"/>
    </font>
    <font>
      <b/>
      <sz val="10"/>
      <color indexed="8"/>
      <name val="Times New Roman"/>
      <family val="1"/>
      <charset val="204"/>
    </font>
    <font>
      <i/>
      <sz val="10"/>
      <color indexed="8"/>
      <name val="Times New Roman"/>
      <family val="1"/>
      <charset val="204"/>
    </font>
    <font>
      <b/>
      <sz val="12"/>
      <color indexed="8"/>
      <name val="Times New Roman"/>
      <family val="1"/>
      <charset val="204"/>
    </font>
    <font>
      <sz val="10"/>
      <color indexed="8"/>
      <name val="Times New Roman"/>
      <family val="1"/>
      <charset val="204"/>
    </font>
    <font>
      <sz val="11"/>
      <color indexed="8"/>
      <name val="Times New Roman"/>
      <family val="1"/>
      <charset val="204"/>
    </font>
    <font>
      <sz val="12"/>
      <color indexed="8"/>
      <name val="Times New Roman"/>
      <family val="1"/>
      <charset val="204"/>
    </font>
    <font>
      <sz val="10"/>
      <color indexed="8"/>
      <name val="Times New Roman"/>
      <family val="1"/>
      <charset val="204"/>
    </font>
    <font>
      <b/>
      <sz val="10"/>
      <color indexed="8"/>
      <name val="Times New Roman"/>
      <family val="1"/>
      <charset val="204"/>
    </font>
    <font>
      <b/>
      <sz val="12"/>
      <color indexed="8"/>
      <name val="Times New Roman"/>
      <family val="1"/>
      <charset val="204"/>
    </font>
    <font>
      <sz val="12"/>
      <color indexed="8"/>
      <name val="Times New Roman"/>
      <family val="1"/>
      <charset val="204"/>
    </font>
    <font>
      <sz val="14"/>
      <color indexed="8"/>
      <name val="Times New Roman"/>
      <family val="1"/>
      <charset val="204"/>
    </font>
    <font>
      <sz val="9"/>
      <color indexed="8"/>
      <name val="Times New Roman"/>
      <family val="1"/>
      <charset val="204"/>
    </font>
    <font>
      <b/>
      <sz val="12"/>
      <color theme="1"/>
      <name val="Times New Roman"/>
      <family val="1"/>
      <charset val="204"/>
    </font>
    <font>
      <sz val="10"/>
      <color theme="1"/>
      <name val="Times New Roman"/>
      <family val="1"/>
      <charset val="204"/>
    </font>
    <font>
      <sz val="11"/>
      <color theme="1"/>
      <name val="Times New Roman"/>
      <family val="1"/>
      <charset val="204"/>
    </font>
    <font>
      <sz val="12"/>
      <color theme="1"/>
      <name val="Times New Roman"/>
      <family val="1"/>
      <charset val="204"/>
    </font>
    <font>
      <sz val="10"/>
      <color rgb="FF000000"/>
      <name val="Times New Roman"/>
      <family val="1"/>
      <charset val="204"/>
    </font>
    <font>
      <sz val="9"/>
      <color theme="1"/>
      <name val="Times New Roman"/>
      <family val="1"/>
      <charset val="204"/>
    </font>
  </fonts>
  <fills count="3">
    <fill>
      <patternFill patternType="none"/>
    </fill>
    <fill>
      <patternFill patternType="gray125"/>
    </fill>
    <fill>
      <patternFill patternType="solid">
        <fgColor theme="9" tint="0.79998168889431442"/>
        <bgColor indexed="64"/>
      </patternFill>
    </fill>
  </fills>
  <borders count="12">
    <border>
      <left/>
      <right/>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64">
    <xf numFmtId="0" fontId="0" fillId="0" borderId="0" xfId="0"/>
    <xf numFmtId="0" fontId="7" fillId="0" borderId="0" xfId="0" applyFont="1"/>
    <xf numFmtId="2" fontId="9" fillId="0" borderId="0" xfId="0" applyNumberFormat="1" applyFont="1" applyAlignment="1">
      <alignment vertical="center"/>
    </xf>
    <xf numFmtId="0" fontId="7" fillId="0" borderId="0" xfId="0" applyFont="1" applyAlignment="1">
      <alignment vertical="center"/>
    </xf>
    <xf numFmtId="0" fontId="5" fillId="0" borderId="0" xfId="0" applyFont="1" applyAlignment="1" applyProtection="1">
      <alignment vertical="center"/>
      <protection locked="0"/>
    </xf>
    <xf numFmtId="0" fontId="6" fillId="0" borderId="0" xfId="0" applyFont="1"/>
    <xf numFmtId="0" fontId="10" fillId="0" borderId="0" xfId="0" applyFont="1" applyAlignment="1">
      <alignment horizontal="center" vertical="top"/>
    </xf>
    <xf numFmtId="0" fontId="11" fillId="0" borderId="0" xfId="0" applyFont="1"/>
    <xf numFmtId="0" fontId="9" fillId="0" borderId="0" xfId="0" applyFont="1" applyAlignment="1">
      <alignment horizontal="right" vertical="center"/>
    </xf>
    <xf numFmtId="0" fontId="9" fillId="0" borderId="0" xfId="0" applyFont="1" applyAlignment="1">
      <alignment vertical="center"/>
    </xf>
    <xf numFmtId="0" fontId="6" fillId="0" borderId="0" xfId="0" applyFont="1" applyAlignment="1" applyProtection="1">
      <alignment vertical="top" wrapText="1"/>
      <protection locked="0"/>
    </xf>
    <xf numFmtId="0" fontId="3" fillId="0" borderId="0" xfId="0" applyFont="1" applyAlignment="1">
      <alignment wrapText="1"/>
    </xf>
    <xf numFmtId="164" fontId="4" fillId="0" borderId="0" xfId="0" applyNumberFormat="1" applyFont="1" applyAlignment="1">
      <alignment wrapText="1"/>
    </xf>
    <xf numFmtId="0" fontId="3" fillId="0" borderId="0" xfId="0" applyFont="1" applyAlignment="1">
      <alignment vertical="center"/>
    </xf>
    <xf numFmtId="0" fontId="4" fillId="0" borderId="0" xfId="0" applyFont="1" applyAlignment="1">
      <alignment wrapText="1"/>
    </xf>
    <xf numFmtId="0" fontId="15" fillId="0" borderId="0" xfId="0" applyFont="1"/>
    <xf numFmtId="165" fontId="15" fillId="0" borderId="0" xfId="0" applyNumberFormat="1" applyFont="1"/>
    <xf numFmtId="165" fontId="0" fillId="0" borderId="0" xfId="0" applyNumberFormat="1"/>
    <xf numFmtId="4" fontId="1" fillId="2" borderId="1" xfId="0" applyNumberFormat="1" applyFont="1" applyFill="1" applyBorder="1" applyAlignment="1">
      <alignment horizontal="center" vertical="center" wrapText="1"/>
    </xf>
    <xf numFmtId="4" fontId="1" fillId="2" borderId="6" xfId="0" applyNumberFormat="1" applyFont="1" applyFill="1" applyBorder="1" applyAlignment="1">
      <alignment horizontal="center" vertical="center" wrapText="1"/>
    </xf>
    <xf numFmtId="4" fontId="6" fillId="0" borderId="3" xfId="0" applyNumberFormat="1" applyFont="1" applyBorder="1" applyAlignment="1">
      <alignment horizontal="center" vertical="center" wrapText="1"/>
    </xf>
    <xf numFmtId="4" fontId="6" fillId="0" borderId="3" xfId="0" applyNumberFormat="1" applyFont="1" applyBorder="1" applyAlignment="1">
      <alignment horizontal="center" vertical="center"/>
    </xf>
    <xf numFmtId="4" fontId="12" fillId="0" borderId="3" xfId="0" applyNumberFormat="1" applyFont="1" applyBorder="1" applyAlignment="1">
      <alignment horizontal="center" vertical="center"/>
    </xf>
    <xf numFmtId="4" fontId="3" fillId="0" borderId="3" xfId="0" applyNumberFormat="1" applyFont="1" applyBorder="1" applyAlignment="1">
      <alignment horizontal="center" vertical="center" wrapText="1"/>
    </xf>
    <xf numFmtId="0" fontId="6"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14" fontId="3" fillId="2" borderId="4" xfId="0" applyNumberFormat="1" applyFont="1" applyFill="1" applyBorder="1" applyAlignment="1">
      <alignment horizontal="left" vertical="top" wrapText="1"/>
    </xf>
    <xf numFmtId="0" fontId="3" fillId="2" borderId="7" xfId="0" applyFont="1" applyFill="1" applyBorder="1" applyAlignment="1">
      <alignment horizontal="left" vertical="top" wrapText="1"/>
    </xf>
    <xf numFmtId="0" fontId="3" fillId="2" borderId="5" xfId="0" applyFont="1" applyFill="1" applyBorder="1" applyAlignment="1">
      <alignment horizontal="left" vertical="top" wrapText="1"/>
    </xf>
    <xf numFmtId="0" fontId="3" fillId="0" borderId="4" xfId="0" applyFont="1" applyBorder="1" applyAlignment="1">
      <alignment horizontal="left" vertical="top" wrapText="1"/>
    </xf>
    <xf numFmtId="0" fontId="3" fillId="0" borderId="7" xfId="0" applyFont="1" applyBorder="1" applyAlignment="1">
      <alignment horizontal="left" vertical="top" wrapText="1"/>
    </xf>
    <xf numFmtId="0" fontId="3" fillId="0" borderId="5" xfId="0" applyFont="1" applyBorder="1" applyAlignment="1">
      <alignment horizontal="left" vertical="top" wrapText="1"/>
    </xf>
    <xf numFmtId="0" fontId="9" fillId="0" borderId="0" xfId="0" applyFont="1" applyAlignment="1">
      <alignment horizontal="center" vertical="center"/>
    </xf>
    <xf numFmtId="0" fontId="0" fillId="0" borderId="0" xfId="0" applyAlignment="1">
      <alignment horizontal="center" vertical="center"/>
    </xf>
    <xf numFmtId="0" fontId="1" fillId="0" borderId="9" xfId="0" applyFont="1" applyBorder="1" applyAlignment="1">
      <alignment horizontal="center" vertical="center" wrapText="1"/>
    </xf>
    <xf numFmtId="0" fontId="1" fillId="0" borderId="9" xfId="0" applyFont="1" applyBorder="1" applyAlignment="1">
      <alignment horizontal="center" vertical="top" wrapText="1"/>
    </xf>
    <xf numFmtId="0" fontId="1" fillId="0" borderId="8" xfId="0" applyFont="1" applyBorder="1" applyAlignment="1">
      <alignment horizontal="center" vertical="top" wrapText="1"/>
    </xf>
    <xf numFmtId="0" fontId="1" fillId="0" borderId="1" xfId="0" applyFont="1" applyBorder="1" applyAlignment="1">
      <alignment horizontal="center" vertical="top" wrapText="1"/>
    </xf>
    <xf numFmtId="0" fontId="8" fillId="0" borderId="8" xfId="0" applyFont="1" applyBorder="1" applyAlignment="1">
      <alignment horizontal="center" vertical="top" wrapText="1"/>
    </xf>
    <xf numFmtId="0" fontId="15" fillId="0" borderId="0" xfId="0" applyFont="1" applyAlignment="1">
      <alignment wrapText="1"/>
    </xf>
    <xf numFmtId="0" fontId="16" fillId="0" borderId="0" xfId="0" applyFont="1" applyAlignment="1">
      <alignment horizontal="center"/>
    </xf>
    <xf numFmtId="0" fontId="15" fillId="0" borderId="0" xfId="0" applyFont="1" applyAlignment="1">
      <alignment horizontal="center" wrapText="1"/>
    </xf>
    <xf numFmtId="0" fontId="6" fillId="0" borderId="0" xfId="0" applyFont="1" applyAlignment="1" applyProtection="1">
      <alignment horizontal="left" vertical="top" wrapText="1"/>
      <protection locked="0"/>
    </xf>
    <xf numFmtId="0" fontId="3" fillId="0" borderId="11" xfId="0" applyFont="1" applyBorder="1" applyAlignment="1">
      <alignment horizontal="center" vertical="top" wrapText="1"/>
    </xf>
    <xf numFmtId="0" fontId="3" fillId="0" borderId="10" xfId="0" applyFont="1" applyBorder="1" applyAlignment="1">
      <alignment horizontal="center" vertical="top" wrapText="1"/>
    </xf>
    <xf numFmtId="0" fontId="8" fillId="0" borderId="1" xfId="0" applyFont="1" applyBorder="1" applyAlignment="1">
      <alignment horizontal="center" vertical="top" wrapText="1"/>
    </xf>
    <xf numFmtId="0" fontId="1" fillId="0" borderId="1" xfId="0" applyFont="1" applyBorder="1" applyAlignment="1">
      <alignment horizontal="center" vertical="center" wrapText="1"/>
    </xf>
    <xf numFmtId="0" fontId="1" fillId="0" borderId="8" xfId="0" applyFont="1" applyBorder="1" applyAlignment="1">
      <alignment horizontal="center" vertical="center" wrapText="1"/>
    </xf>
    <xf numFmtId="0" fontId="1" fillId="0" borderId="4" xfId="0" applyFont="1" applyBorder="1" applyAlignment="1">
      <alignment horizontal="center" vertical="center" wrapText="1"/>
    </xf>
    <xf numFmtId="0" fontId="6" fillId="0" borderId="0" xfId="0" applyFont="1" applyAlignment="1">
      <alignment horizontal="center"/>
    </xf>
    <xf numFmtId="0" fontId="3" fillId="0" borderId="2" xfId="0" applyFont="1" applyBorder="1" applyAlignment="1">
      <alignment horizontal="center" wrapText="1"/>
    </xf>
    <xf numFmtId="49" fontId="13" fillId="0" borderId="7" xfId="0" applyNumberFormat="1" applyFont="1" applyBorder="1" applyAlignment="1">
      <alignment horizontal="center" vertical="center" wrapText="1"/>
    </xf>
    <xf numFmtId="49" fontId="14" fillId="0" borderId="7" xfId="0" applyNumberFormat="1" applyFont="1" applyBorder="1" applyAlignment="1">
      <alignment horizontal="center" vertical="center" wrapText="1"/>
    </xf>
    <xf numFmtId="0" fontId="1" fillId="0" borderId="5" xfId="0" applyFont="1" applyBorder="1" applyAlignment="1">
      <alignment horizontal="center" vertical="center" wrapText="1"/>
    </xf>
    <xf numFmtId="0" fontId="4" fillId="0" borderId="4" xfId="0" applyFont="1" applyBorder="1" applyAlignment="1">
      <alignment horizontal="left" vertical="center" wrapText="1"/>
    </xf>
    <xf numFmtId="0" fontId="4" fillId="0" borderId="7" xfId="0" applyFont="1" applyBorder="1" applyAlignment="1">
      <alignment horizontal="left" vertical="center" wrapText="1"/>
    </xf>
    <xf numFmtId="0" fontId="4" fillId="0" borderId="5" xfId="0" applyFont="1" applyBorder="1" applyAlignment="1">
      <alignment horizontal="left" vertical="center" wrapText="1"/>
    </xf>
    <xf numFmtId="0" fontId="14" fillId="0" borderId="5" xfId="0" applyFont="1" applyBorder="1" applyAlignment="1">
      <alignment horizontal="center" vertical="center" wrapText="1"/>
    </xf>
    <xf numFmtId="0" fontId="18" fillId="0" borderId="3" xfId="0" applyFont="1" applyBorder="1" applyAlignment="1">
      <alignment horizontal="center" vertical="center" wrapText="1"/>
    </xf>
    <xf numFmtId="0" fontId="17" fillId="0" borderId="3" xfId="0" applyFont="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10</xdr:col>
      <xdr:colOff>57150</xdr:colOff>
      <xdr:row>5</xdr:row>
      <xdr:rowOff>609600</xdr:rowOff>
    </xdr:from>
    <xdr:to>
      <xdr:col>11</xdr:col>
      <xdr:colOff>38100</xdr:colOff>
      <xdr:row>5</xdr:row>
      <xdr:rowOff>962025</xdr:rowOff>
    </xdr:to>
    <xdr:pic>
      <xdr:nvPicPr>
        <xdr:cNvPr id="2213" name="Picture 1">
          <a:extLst>
            <a:ext uri="{FF2B5EF4-FFF2-40B4-BE49-F238E27FC236}">
              <a16:creationId xmlns:a16="http://schemas.microsoft.com/office/drawing/2014/main" id="{00000000-0008-0000-0000-0000A508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134350" y="3905250"/>
          <a:ext cx="933450" cy="352425"/>
        </a:xfrm>
        <a:prstGeom prst="rect">
          <a:avLst/>
        </a:prstGeom>
        <a:noFill/>
        <a:ln w="9525">
          <a:noFill/>
          <a:miter lim="800000"/>
          <a:headEnd/>
          <a:tailEnd/>
        </a:ln>
      </xdr:spPr>
    </xdr:pic>
    <xdr:clientData/>
  </xdr:twoCellAnchor>
  <xdr:twoCellAnchor>
    <xdr:from>
      <xdr:col>9</xdr:col>
      <xdr:colOff>28575</xdr:colOff>
      <xdr:row>5</xdr:row>
      <xdr:rowOff>533400</xdr:rowOff>
    </xdr:from>
    <xdr:to>
      <xdr:col>10</xdr:col>
      <xdr:colOff>0</xdr:colOff>
      <xdr:row>5</xdr:row>
      <xdr:rowOff>971550</xdr:rowOff>
    </xdr:to>
    <xdr:pic>
      <xdr:nvPicPr>
        <xdr:cNvPr id="2214" name="Picture 2">
          <a:extLst>
            <a:ext uri="{FF2B5EF4-FFF2-40B4-BE49-F238E27FC236}">
              <a16:creationId xmlns:a16="http://schemas.microsoft.com/office/drawing/2014/main" id="{00000000-0008-0000-0000-0000A608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7077075" y="3829050"/>
          <a:ext cx="1000125" cy="4381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P20"/>
  <sheetViews>
    <sheetView tabSelected="1" topLeftCell="B1" zoomScaleNormal="100" zoomScaleSheetLayoutView="100" workbookViewId="0">
      <selection activeCell="P9" sqref="P9"/>
    </sheetView>
  </sheetViews>
  <sheetFormatPr defaultColWidth="9.140625" defaultRowHeight="12.75" x14ac:dyDescent="0.2"/>
  <cols>
    <col min="1" max="1" width="9.140625" style="1"/>
    <col min="2" max="2" width="7.7109375" style="1" customWidth="1"/>
    <col min="3" max="3" width="31.42578125" style="1" customWidth="1"/>
    <col min="4" max="4" width="8.7109375" style="1" customWidth="1"/>
    <col min="5" max="5" width="11.28515625" style="1" customWidth="1"/>
    <col min="6" max="6" width="15.28515625" style="1" customWidth="1"/>
    <col min="7" max="7" width="14.140625" style="1" customWidth="1"/>
    <col min="8" max="8" width="14.42578125" style="1" customWidth="1"/>
    <col min="9" max="9" width="15.5703125" style="1" customWidth="1"/>
    <col min="10" max="10" width="15.42578125" style="1" customWidth="1"/>
    <col min="11" max="11" width="14.28515625" style="1" customWidth="1"/>
    <col min="12" max="12" width="12.5703125" style="1" customWidth="1"/>
    <col min="13" max="13" width="16.85546875" style="1" customWidth="1"/>
    <col min="14" max="14" width="10.7109375" style="1" hidden="1" customWidth="1"/>
    <col min="15" max="15" width="17.7109375" style="1" customWidth="1"/>
    <col min="16" max="16384" width="9.140625" style="1"/>
  </cols>
  <sheetData>
    <row r="1" spans="2:16" s="7" customFormat="1" ht="30.75" customHeight="1" x14ac:dyDescent="0.3">
      <c r="B1" s="53" t="s">
        <v>19</v>
      </c>
      <c r="C1" s="53"/>
      <c r="D1" s="53"/>
      <c r="E1" s="53"/>
      <c r="F1" s="53"/>
      <c r="G1" s="53"/>
      <c r="H1" s="53"/>
      <c r="I1" s="53"/>
      <c r="J1" s="53"/>
      <c r="K1" s="53"/>
      <c r="L1" s="53"/>
      <c r="M1" s="53"/>
      <c r="N1" s="53"/>
      <c r="O1" s="53"/>
      <c r="P1" s="5"/>
    </row>
    <row r="2" spans="2:16" s="7" customFormat="1" ht="31.5" customHeight="1" x14ac:dyDescent="0.3">
      <c r="B2" s="54" t="s">
        <v>11</v>
      </c>
      <c r="C2" s="54"/>
      <c r="D2" s="54"/>
      <c r="E2" s="54"/>
      <c r="F2" s="54"/>
      <c r="G2" s="54"/>
      <c r="H2" s="54"/>
      <c r="I2" s="54"/>
      <c r="J2" s="54"/>
      <c r="K2" s="54"/>
      <c r="L2" s="54"/>
      <c r="M2" s="54"/>
      <c r="N2" s="54"/>
      <c r="O2" s="54"/>
      <c r="P2" s="11"/>
    </row>
    <row r="3" spans="2:16" s="7" customFormat="1" ht="15" customHeight="1" x14ac:dyDescent="0.3">
      <c r="B3" s="55" t="s">
        <v>33</v>
      </c>
      <c r="C3" s="56"/>
      <c r="D3" s="56"/>
      <c r="E3" s="56"/>
      <c r="F3" s="56"/>
      <c r="G3" s="56"/>
      <c r="H3" s="56"/>
      <c r="I3" s="56"/>
      <c r="J3" s="56"/>
      <c r="K3" s="56"/>
      <c r="L3" s="56"/>
      <c r="M3" s="56"/>
      <c r="N3" s="56"/>
      <c r="O3" s="56"/>
    </row>
    <row r="4" spans="2:16" s="7" customFormat="1" ht="75.75" customHeight="1" x14ac:dyDescent="0.3">
      <c r="B4" s="52" t="s">
        <v>6</v>
      </c>
      <c r="C4" s="57"/>
      <c r="D4" s="58" t="s">
        <v>7</v>
      </c>
      <c r="E4" s="59"/>
      <c r="F4" s="59"/>
      <c r="G4" s="59"/>
      <c r="H4" s="59"/>
      <c r="I4" s="59"/>
      <c r="J4" s="59"/>
      <c r="K4" s="59"/>
      <c r="L4" s="59"/>
      <c r="M4" s="59"/>
      <c r="N4" s="59"/>
      <c r="O4" s="60"/>
    </row>
    <row r="5" spans="2:16" s="7" customFormat="1" ht="30.75" customHeight="1" x14ac:dyDescent="0.3">
      <c r="B5" s="27" t="s">
        <v>9</v>
      </c>
      <c r="C5" s="28"/>
      <c r="D5" s="28"/>
      <c r="E5" s="28"/>
      <c r="F5" s="28"/>
      <c r="G5" s="28"/>
      <c r="H5" s="28"/>
      <c r="I5" s="28"/>
      <c r="J5" s="28"/>
      <c r="K5" s="28"/>
      <c r="L5" s="28"/>
      <c r="M5" s="28"/>
      <c r="N5" s="28"/>
      <c r="O5" s="29"/>
    </row>
    <row r="6" spans="2:16" ht="86.25" customHeight="1" x14ac:dyDescent="0.2">
      <c r="B6" s="38" t="s">
        <v>12</v>
      </c>
      <c r="C6" s="38" t="s">
        <v>15</v>
      </c>
      <c r="D6" s="38" t="s">
        <v>16</v>
      </c>
      <c r="E6" s="38" t="s">
        <v>17</v>
      </c>
      <c r="F6" s="50" t="s">
        <v>20</v>
      </c>
      <c r="G6" s="50" t="s">
        <v>21</v>
      </c>
      <c r="H6" s="50" t="s">
        <v>22</v>
      </c>
      <c r="I6" s="39" t="s">
        <v>1</v>
      </c>
      <c r="J6" s="39" t="s">
        <v>0</v>
      </c>
      <c r="K6" s="39" t="s">
        <v>3</v>
      </c>
      <c r="L6" s="39" t="s">
        <v>4</v>
      </c>
      <c r="M6" s="41" t="s">
        <v>13</v>
      </c>
      <c r="N6" s="49" t="s">
        <v>2</v>
      </c>
      <c r="O6" s="41" t="s">
        <v>10</v>
      </c>
    </row>
    <row r="7" spans="2:16" ht="10.5" customHeight="1" x14ac:dyDescent="0.2">
      <c r="B7" s="38"/>
      <c r="C7" s="38"/>
      <c r="D7" s="38"/>
      <c r="E7" s="38"/>
      <c r="F7" s="51"/>
      <c r="G7" s="51"/>
      <c r="H7" s="51"/>
      <c r="I7" s="40"/>
      <c r="J7" s="40"/>
      <c r="K7" s="40"/>
      <c r="L7" s="40"/>
      <c r="M7" s="40"/>
      <c r="N7" s="42"/>
      <c r="O7" s="42"/>
    </row>
    <row r="8" spans="2:16" ht="36" customHeight="1" x14ac:dyDescent="0.2">
      <c r="B8" s="26" t="s">
        <v>23</v>
      </c>
      <c r="C8" s="63" t="s">
        <v>28</v>
      </c>
      <c r="D8" s="61" t="s">
        <v>24</v>
      </c>
      <c r="E8" s="25">
        <v>35</v>
      </c>
      <c r="F8" s="19">
        <v>7250</v>
      </c>
      <c r="G8" s="19">
        <v>7900</v>
      </c>
      <c r="H8" s="18">
        <v>7000</v>
      </c>
      <c r="I8" s="20">
        <f t="shared" ref="I8" si="0">AVERAGE(F8:H8)</f>
        <v>7383.333333333333</v>
      </c>
      <c r="J8" s="21">
        <f t="shared" ref="J8" si="1">SQRT(((SUM((POWER(H8-I8,2)),(POWER(G8-I8,2)),(POWER(F8-I8,2)))/(COLUMNS(F8:H8)-1))))</f>
        <v>464.57866215887844</v>
      </c>
      <c r="K8" s="21">
        <f t="shared" ref="K8" si="2">J8/I8*100</f>
        <v>6.292261789962236</v>
      </c>
      <c r="L8" s="22" t="str">
        <f>IF(K8&lt;33,"однородные","не однородные")</f>
        <v>однородные</v>
      </c>
      <c r="M8" s="20">
        <f>H8</f>
        <v>7000</v>
      </c>
      <c r="N8" s="20" t="e">
        <f>ROUNDDOWN(#REF!,2)</f>
        <v>#REF!</v>
      </c>
      <c r="O8" s="20">
        <f>E8*M8</f>
        <v>245000</v>
      </c>
    </row>
    <row r="9" spans="2:16" ht="46.5" customHeight="1" x14ac:dyDescent="0.2">
      <c r="B9" s="26" t="s">
        <v>25</v>
      </c>
      <c r="C9" s="62" t="s">
        <v>29</v>
      </c>
      <c r="D9" s="61" t="s">
        <v>24</v>
      </c>
      <c r="E9" s="25">
        <v>300</v>
      </c>
      <c r="F9" s="19">
        <v>20</v>
      </c>
      <c r="G9" s="19">
        <v>25</v>
      </c>
      <c r="H9" s="18">
        <v>17</v>
      </c>
      <c r="I9" s="20">
        <f t="shared" ref="I9" si="3">AVERAGE(F9:H9)</f>
        <v>20.666666666666668</v>
      </c>
      <c r="J9" s="21">
        <f t="shared" ref="J9" si="4">SQRT(((SUM((POWER(H9-I9,2)),(POWER(G9-I9,2)),(POWER(F9-I9,2)))/(COLUMNS(F9:H9)-1))))</f>
        <v>4.0414518843273806</v>
      </c>
      <c r="K9" s="21">
        <f t="shared" ref="K9" si="5">J9/I9*100</f>
        <v>19.555412343519581</v>
      </c>
      <c r="L9" s="22" t="str">
        <f>IF(K9&lt;33,"однородные","не однородные")</f>
        <v>однородные</v>
      </c>
      <c r="M9" s="20">
        <f t="shared" ref="M9:M11" si="6">H9</f>
        <v>17</v>
      </c>
      <c r="N9" s="20" t="e">
        <f>ROUNDDOWN(#REF!,2)</f>
        <v>#REF!</v>
      </c>
      <c r="O9" s="20">
        <f t="shared" ref="O9:O10" si="7">E9*M9</f>
        <v>5100</v>
      </c>
    </row>
    <row r="10" spans="2:16" ht="42.75" customHeight="1" x14ac:dyDescent="0.2">
      <c r="B10" s="26" t="s">
        <v>26</v>
      </c>
      <c r="C10" s="62" t="s">
        <v>30</v>
      </c>
      <c r="D10" s="61" t="s">
        <v>24</v>
      </c>
      <c r="E10" s="25">
        <v>300</v>
      </c>
      <c r="F10" s="19">
        <v>35</v>
      </c>
      <c r="G10" s="19">
        <v>45</v>
      </c>
      <c r="H10" s="18">
        <v>31</v>
      </c>
      <c r="I10" s="20">
        <f t="shared" ref="I10" si="8">AVERAGE(F10:H10)</f>
        <v>37</v>
      </c>
      <c r="J10" s="21">
        <f t="shared" ref="J10" si="9">SQRT(((SUM((POWER(H10-I10,2)),(POWER(G10-I10,2)),(POWER(F10-I10,2)))/(COLUMNS(F10:H10)-1))))</f>
        <v>7.2111025509279782</v>
      </c>
      <c r="K10" s="21">
        <f t="shared" ref="K10" si="10">J10/I10*100</f>
        <v>19.489466353859399</v>
      </c>
      <c r="L10" s="22" t="str">
        <f>IF(K10&lt;33,"однородные","не однородные")</f>
        <v>однородные</v>
      </c>
      <c r="M10" s="20">
        <f t="shared" si="6"/>
        <v>31</v>
      </c>
      <c r="N10" s="20" t="e">
        <f>ROUNDDOWN(#REF!,2)</f>
        <v>#REF!</v>
      </c>
      <c r="O10" s="20">
        <f t="shared" si="7"/>
        <v>9300</v>
      </c>
    </row>
    <row r="11" spans="2:16" ht="42.75" customHeight="1" x14ac:dyDescent="0.2">
      <c r="B11" s="26" t="s">
        <v>27</v>
      </c>
      <c r="C11" s="62" t="s">
        <v>31</v>
      </c>
      <c r="D11" s="61" t="s">
        <v>24</v>
      </c>
      <c r="E11" s="25">
        <v>35</v>
      </c>
      <c r="F11" s="19">
        <v>2350</v>
      </c>
      <c r="G11" s="19">
        <v>2700</v>
      </c>
      <c r="H11" s="18">
        <v>2000</v>
      </c>
      <c r="I11" s="20">
        <f t="shared" ref="I11" si="11">AVERAGE(F11:H11)</f>
        <v>2350</v>
      </c>
      <c r="J11" s="21">
        <f t="shared" ref="J11" si="12">SQRT(((SUM((POWER(H11-I11,2)),(POWER(G11-I11,2)),(POWER(F11-I11,2)))/(COLUMNS(F11:H11)-1))))</f>
        <v>350</v>
      </c>
      <c r="K11" s="21">
        <f t="shared" ref="K11" si="13">J11/I11*100</f>
        <v>14.893617021276595</v>
      </c>
      <c r="L11" s="22" t="str">
        <f>IF(K11&lt;33,"однородные","не однородные")</f>
        <v>однородные</v>
      </c>
      <c r="M11" s="20">
        <f t="shared" si="6"/>
        <v>2000</v>
      </c>
      <c r="N11" s="20" t="e">
        <f>ROUNDDOWN(#REF!,2)</f>
        <v>#REF!</v>
      </c>
      <c r="O11" s="20">
        <f t="shared" ref="O11" si="14">E11*M11</f>
        <v>70000</v>
      </c>
    </row>
    <row r="12" spans="2:16" s="6" customFormat="1" ht="37.5" customHeight="1" x14ac:dyDescent="0.2">
      <c r="B12" s="47" t="s">
        <v>5</v>
      </c>
      <c r="C12" s="48"/>
      <c r="D12" s="24"/>
      <c r="E12" s="24"/>
      <c r="F12" s="23"/>
      <c r="G12" s="20"/>
      <c r="H12" s="20"/>
      <c r="I12" s="20"/>
      <c r="J12" s="20"/>
      <c r="K12" s="20"/>
      <c r="L12" s="20"/>
      <c r="M12" s="20"/>
      <c r="N12" s="20"/>
      <c r="O12" s="20">
        <f>SUM(O8:O11)</f>
        <v>329400</v>
      </c>
      <c r="P12" s="1"/>
    </row>
    <row r="13" spans="2:16" s="6" customFormat="1" ht="20.25" customHeight="1" x14ac:dyDescent="0.25">
      <c r="B13" s="33" t="s">
        <v>8</v>
      </c>
      <c r="C13" s="34"/>
      <c r="D13" s="34"/>
      <c r="E13" s="34"/>
      <c r="F13" s="34"/>
      <c r="G13" s="34"/>
      <c r="H13" s="34"/>
      <c r="I13" s="34"/>
      <c r="J13" s="34"/>
      <c r="K13" s="34"/>
      <c r="L13" s="35"/>
      <c r="M13" s="30">
        <v>46156</v>
      </c>
      <c r="N13" s="31"/>
      <c r="O13" s="32"/>
    </row>
    <row r="14" spans="2:16" s="3" customFormat="1" ht="11.25" customHeight="1" x14ac:dyDescent="0.25">
      <c r="B14" s="8"/>
      <c r="C14" s="36"/>
      <c r="D14" s="36"/>
      <c r="E14" s="36"/>
      <c r="F14" s="37"/>
      <c r="G14" s="37"/>
      <c r="H14" s="37"/>
      <c r="I14" s="2"/>
      <c r="J14" s="9"/>
      <c r="K14" s="9"/>
      <c r="L14" s="9"/>
      <c r="M14" s="9"/>
      <c r="N14" s="9"/>
      <c r="O14" s="2"/>
    </row>
    <row r="15" spans="2:16" ht="51.75" customHeight="1" x14ac:dyDescent="0.25">
      <c r="B15" s="14"/>
      <c r="C15" s="43" t="s">
        <v>14</v>
      </c>
      <c r="D15" s="43"/>
      <c r="E15" s="43"/>
      <c r="F15" s="43"/>
      <c r="G15" s="43"/>
      <c r="H15" s="43"/>
      <c r="I15" s="43"/>
      <c r="J15" s="43"/>
      <c r="K15" s="43"/>
      <c r="L15"/>
      <c r="M15"/>
      <c r="N15"/>
      <c r="O15" s="14"/>
    </row>
    <row r="16" spans="2:16" s="3" customFormat="1" ht="19.5" customHeight="1" x14ac:dyDescent="0.25">
      <c r="B16" s="13"/>
      <c r="C16" s="44"/>
      <c r="D16" s="44"/>
      <c r="E16" s="44"/>
      <c r="F16" s="44"/>
      <c r="G16" s="44"/>
      <c r="H16" s="44"/>
      <c r="I16" s="44"/>
      <c r="J16" s="44"/>
      <c r="K16" s="44"/>
      <c r="L16"/>
      <c r="M16"/>
      <c r="N16"/>
      <c r="O16" s="2"/>
    </row>
    <row r="17" spans="2:15" ht="49.5" customHeight="1" x14ac:dyDescent="0.25">
      <c r="B17" s="12"/>
      <c r="C17" s="45" t="s">
        <v>32</v>
      </c>
      <c r="D17" s="45"/>
      <c r="E17" s="45"/>
      <c r="F17" s="45"/>
      <c r="G17" s="45"/>
      <c r="H17" s="45"/>
      <c r="I17" s="45"/>
      <c r="J17" s="45"/>
      <c r="K17" s="45"/>
      <c r="L17"/>
      <c r="M17"/>
      <c r="N17"/>
      <c r="O17" s="12"/>
    </row>
    <row r="18" spans="2:15" ht="24.75" customHeight="1" x14ac:dyDescent="0.25">
      <c r="B18" s="12"/>
      <c r="C18" s="15"/>
      <c r="D18" s="15"/>
      <c r="E18" s="15"/>
      <c r="F18" s="15"/>
      <c r="G18" s="15"/>
      <c r="H18" s="15"/>
      <c r="I18" s="15"/>
      <c r="J18" s="16"/>
      <c r="K18" s="15"/>
      <c r="L18"/>
      <c r="M18"/>
      <c r="N18"/>
      <c r="O18" s="12"/>
    </row>
    <row r="19" spans="2:15" s="4" customFormat="1" ht="15.75" customHeight="1" x14ac:dyDescent="0.25">
      <c r="B19" s="10"/>
      <c r="C19"/>
      <c r="D19"/>
      <c r="E19"/>
      <c r="F19"/>
      <c r="G19"/>
      <c r="H19"/>
      <c r="I19"/>
      <c r="J19" s="17"/>
      <c r="K19"/>
      <c r="L19"/>
      <c r="M19"/>
      <c r="N19"/>
    </row>
    <row r="20" spans="2:15" s="4" customFormat="1" ht="22.5" customHeight="1" x14ac:dyDescent="0.25">
      <c r="B20" s="10"/>
      <c r="C20" s="46" t="s">
        <v>18</v>
      </c>
      <c r="D20" s="46"/>
      <c r="E20" s="46"/>
      <c r="F20" s="46"/>
      <c r="G20" s="46"/>
      <c r="H20" s="46"/>
      <c r="I20" s="46"/>
      <c r="J20" s="46"/>
      <c r="K20" s="46"/>
      <c r="L20" s="46"/>
      <c r="M20" s="46"/>
      <c r="N20" s="46"/>
    </row>
  </sheetData>
  <mergeCells count="28">
    <mergeCell ref="B1:O1"/>
    <mergeCell ref="B2:O2"/>
    <mergeCell ref="B3:O3"/>
    <mergeCell ref="B4:C4"/>
    <mergeCell ref="D4:O4"/>
    <mergeCell ref="C15:K15"/>
    <mergeCell ref="C16:K16"/>
    <mergeCell ref="C17:K17"/>
    <mergeCell ref="C20:N20"/>
    <mergeCell ref="D6:D7"/>
    <mergeCell ref="E6:E7"/>
    <mergeCell ref="B12:C12"/>
    <mergeCell ref="J6:J7"/>
    <mergeCell ref="K6:K7"/>
    <mergeCell ref="L6:L7"/>
    <mergeCell ref="N6:N7"/>
    <mergeCell ref="F6:F7"/>
    <mergeCell ref="G6:G7"/>
    <mergeCell ref="H6:H7"/>
    <mergeCell ref="B5:O5"/>
    <mergeCell ref="M13:O13"/>
    <mergeCell ref="B13:L13"/>
    <mergeCell ref="C14:H14"/>
    <mergeCell ref="C6:C7"/>
    <mergeCell ref="B6:B7"/>
    <mergeCell ref="I6:I7"/>
    <mergeCell ref="M6:M7"/>
    <mergeCell ref="O6:O7"/>
  </mergeCells>
  <phoneticPr fontId="0" type="noConversion"/>
  <pageMargins left="0.7" right="0.7" top="0.75" bottom="0.75" header="0.3" footer="0.3"/>
  <pageSetup paperSize="9" scale="6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1</vt:lpstr>
      <vt:lpstr>'1'!Область_печати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SaVa</dc:creator>
  <cp:lastModifiedBy>zenith-school1@outlook.com</cp:lastModifiedBy>
  <cp:lastPrinted>2026-05-14T09:03:40Z</cp:lastPrinted>
  <dcterms:created xsi:type="dcterms:W3CDTF">2014-01-15T18:15:09Z</dcterms:created>
  <dcterms:modified xsi:type="dcterms:W3CDTF">2026-05-14T09:03:43Z</dcterms:modified>
</cp:coreProperties>
</file>