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189 Поставка лекартсвенных препаратов для медицинского применения - 69.1\"/>
    </mc:Choice>
  </mc:AlternateContent>
  <bookViews>
    <workbookView xWindow="-120" yWindow="-120" windowWidth="29040" windowHeight="15840" tabRatio="500"/>
  </bookViews>
  <sheets>
    <sheet name="Лист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6" i="1" l="1"/>
  <c r="N57" i="1"/>
  <c r="N56" i="1"/>
  <c r="I64" i="1" s="1"/>
  <c r="M65" i="1"/>
  <c r="M64" i="1"/>
  <c r="M33" i="1"/>
  <c r="H56" i="1" s="1"/>
  <c r="M37" i="1"/>
  <c r="O64" i="1"/>
  <c r="H64" i="1"/>
  <c r="D64" i="1"/>
  <c r="C64" i="1"/>
  <c r="B64" i="1"/>
  <c r="A64" i="1"/>
  <c r="J57" i="1"/>
  <c r="H57" i="1"/>
  <c r="D56" i="1"/>
  <c r="C56" i="1"/>
  <c r="B56" i="1"/>
  <c r="A56" i="1"/>
  <c r="H52" i="1"/>
  <c r="C52" i="1"/>
  <c r="B52" i="1"/>
  <c r="A52" i="1"/>
  <c r="I51" i="1"/>
  <c r="M50" i="1"/>
  <c r="M49" i="1"/>
  <c r="M51" i="1" s="1"/>
  <c r="J56" i="1" s="1"/>
  <c r="H49" i="1"/>
  <c r="C49" i="1"/>
  <c r="B49" i="1"/>
  <c r="A49" i="1"/>
  <c r="R43" i="1"/>
  <c r="R42" i="1"/>
  <c r="L42" i="1"/>
  <c r="J42" i="1"/>
  <c r="H42" i="1"/>
  <c r="M42" i="1" s="1"/>
  <c r="L56" i="1" s="1"/>
  <c r="M35" i="1" l="1"/>
  <c r="M36" i="1"/>
  <c r="M3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4" i="1"/>
  <c r="I65" i="1"/>
  <c r="O65" i="1"/>
  <c r="D65" i="1"/>
  <c r="C65" i="1"/>
  <c r="B65" i="1"/>
  <c r="A65" i="1"/>
  <c r="D57" i="1"/>
  <c r="C57" i="1"/>
  <c r="B57" i="1"/>
  <c r="A57" i="1"/>
  <c r="H65" i="1" l="1"/>
  <c r="L43" i="1"/>
  <c r="J43" i="1"/>
  <c r="H43" i="1"/>
  <c r="M43" i="1" l="1"/>
  <c r="L57" i="1" s="1"/>
</calcChain>
</file>

<file path=xl/sharedStrings.xml><?xml version="1.0" encoding="utf-8"?>
<sst xmlns="http://schemas.openxmlformats.org/spreadsheetml/2006/main" count="185" uniqueCount="154">
  <si>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</si>
  <si>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</si>
  <si>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</si>
  <si>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</si>
  <si>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</si>
  <si>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</si>
  <si>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</si>
  <si>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</si>
  <si>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</si>
  <si>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</si>
  <si>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</si>
  <si>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</si>
  <si>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</si>
  <si>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</si>
  <si>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</si>
  <si>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</si>
  <si>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</si>
  <si>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</si>
  <si>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</si>
  <si>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</si>
  <si>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</si>
  <si>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</si>
  <si>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</si>
  <si>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</si>
  <si>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</si>
  <si>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</si>
  <si>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</si>
  <si>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</si>
  <si>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</si>
  <si>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</si>
  <si>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</si>
  <si>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</si>
  <si>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</si>
  <si>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</si>
  <si>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</si>
  <si>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</si>
  <si>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</si>
  <si>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</si>
  <si>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</si>
  <si>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</si>
  <si>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</si>
  <si>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</si>
  <si>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</si>
  <si>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</si>
  <si>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</si>
  <si>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НАТРИЯ ХЛОРИД</t>
  </si>
  <si>
    <t>см[3*];^мл</t>
  </si>
  <si>
    <t>21.20.10.134-000013-1-00036-0000000000000</t>
  </si>
  <si>
    <t>Да</t>
  </si>
  <si>
    <t>НАТРИЯ ГИДРОКАРБОНАТ</t>
  </si>
  <si>
    <t>Раствор для инфузий; дозировка:50 мг/мл,200мл*</t>
  </si>
  <si>
    <t>21.20.10.134-000021-1-00127-0000000000000</t>
  </si>
  <si>
    <t>ЛП-000489 15.09.2023 
25-7-4262334-ОПР-изм</t>
  </si>
  <si>
    <t xml:space="preserve">Вл.Вып.к.Перв.Уп.Втор.Уп.Пр.Общество с ограниченной ответственностью "Краснодарский завод инфузионных растворов СТЕРИТЕК" (ООО "СТЕРИТЕК"), Россия (2311080250); </t>
  </si>
  <si>
    <t>Натрия хлорид раствор для инфузий, 0.9%, 500 мл - контейнеры (1)  - пакет полимерный</t>
  </si>
  <si>
    <t>ЛП-001687 17.12.2020 
 (574/20-20-ОПР)</t>
  </si>
  <si>
    <t xml:space="preserve">Вл.ООО "Научно-технологическая фармацевтическая фирма "ПОЛИСАН", Россия; Вып.к.Перв.Уп.Втор.Уп.Пр.Общество с ограниченной ответственностью "Научно-технологическая фармацевтическая фирма "ПОЛИСАН", Россия; </t>
  </si>
  <si>
    <t xml:space="preserve">Натрия хлорид раствор для инфузий, 0.9%, 500 мл - контейнеры (1)  - </t>
  </si>
  <si>
    <t>ЛП-002343 17.12.2020 
 (574/20-20-ОПР)</t>
  </si>
  <si>
    <t xml:space="preserve">Вл.Коргем Фармасьютикалз Прайвит Лимитед, Индия; Вып.к.Перв.Уп.Втор.Уп.Пр.Кларис Лайфсайнсиз Лимитед, Индия; </t>
  </si>
  <si>
    <t>Натрия хлорид раствор для инфузий, 0.9%, 500 мл - флаконы (28)  - короб картонный (для стационаров)</t>
  </si>
  <si>
    <t>ЛП-002677 17.12.2020 
 (574/20-20-ОПР)</t>
  </si>
  <si>
    <t xml:space="preserve">Вл.Нирма Лимитед, Индия; Вып.к.Перв.Уп.Втор.Уп.Пр.Нирма Лимитед, Индия; </t>
  </si>
  <si>
    <t>Натрия хлорид раствор для инфузий, 0.9%, 500 мл - флакон (25)  - короб картонный (для стационаров)</t>
  </si>
  <si>
    <t>ЛП-003458 17.12.2020 
 (574/20-20-ОПР)</t>
  </si>
  <si>
    <t xml:space="preserve">Вл.Товарищество с ограниченной ответственностью "Kelun-Kazpharm" ("Келун-Казфарм"), Казахстан; Вып.к.Перв.Уп.Втор.Уп.Пр.ТОО "Келун-Казфарм", Казахстан; </t>
  </si>
  <si>
    <t>Натрия хлорид раствор для инфузий, 0.9%, 500 мл - флакон (1)  - пачка картонная</t>
  </si>
  <si>
    <t>ЛП-007201 10.07.2023 
25-7-4257437-изм</t>
  </si>
  <si>
    <t xml:space="preserve">Вл.Общество с ограниченной ответственностью "СтатусФарм" (ООО "СтатусФарм"), Россия (7709607912); Вып.к.Перв.Уп.Втор.Уп.Пр.Акционерное общество закрытого типа " ФАРМАТЕК" (АОЗТ "ФАРМАТЕК"), Республика Армения (01818051); </t>
  </si>
  <si>
    <t>Натрия хлорид раствор для инфузий, 0.9%, 500 мл - пакет (1)  - пачка картонная</t>
  </si>
  <si>
    <t>ЛП-№(000904)-(РГ-RU) 21.02.2023 
25-7-4242390-ОПР-изм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</si>
  <si>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</si>
  <si>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>Натрия хлорид  раствор для инфузий, 0.9%, 500 мл - бутылки (10)  - ящики картонные (для стационаров)</t>
  </si>
  <si>
    <t>ЛП-№(002235)-(РГ-RU) 14.12.2023 
1937/20-23</t>
  </si>
  <si>
    <t xml:space="preserve"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 </t>
  </si>
  <si>
    <t>Натрия хлоридраствор для инфузий, 0.9%, 500 мл - контейнеры с 2 портами (12)  - ящик картонный (для стационаров)</t>
  </si>
  <si>
    <t>ЛП-№(002460)-(РГ-RU) 26.07.2023 
25-7-4259035-ОПР-изм</t>
  </si>
  <si>
    <t xml:space="preserve">Вл.Вып.к.Перв.Уп.Втор.Уп.Пр.Общество с ограниченной ответственностью "Гротекс" (ООО "Гротекс"), Россия (7814459396); </t>
  </si>
  <si>
    <t>Натрия хлорид-СОЛОфарм раствор для инфузий, 0.9%, 500 мл - флакон (1)  - пачка картонная</t>
  </si>
  <si>
    <t>ЛП-№(002593)-(РГ-RU) 26.12.2023 
25-7-4273288-изм</t>
  </si>
  <si>
    <t xml:space="preserve">Вл.Вып.к.Перв.Уп.Втор.Уп.Пр.Общество с ограниченной ответственностью "ИСТ-ФАРМ" (ООО "ИСТ-ФАРМ"), Россия (2511087220); </t>
  </si>
  <si>
    <t>Натрия хлорид раствор для инфузий, 0.9%, 500 мл - бутылки (1)  - ящики картонные (для стационаров)</t>
  </si>
  <si>
    <t>ЛП-№(002824)-(РГ-RU) 12.12.2025 
1984/20-25/ОС-сниж</t>
  </si>
  <si>
    <t xml:space="preserve"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 </t>
  </si>
  <si>
    <t>Натрия хлорид раствор для инфузий, 0.9%, 500 мл - контейнеры (1)  / с 2 портами / - пакеты</t>
  </si>
  <si>
    <t>ЛП-№(003198)-(РГ-RU) 27.04.2024 
593/20-24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</si>
  <si>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</si>
  <si>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Натрия хлорид раствор для инфузий, 0.9%, 500 мл - бутылка стеклянная (1)  - пачка картонная</t>
  </si>
  <si>
    <t>ЛП-№(003456)-(РГ-RU) 09.02.2024 
91/20-24</t>
  </si>
  <si>
    <t xml:space="preserve">Вл.ООО "Росва Фарм", Россия (4028070894); Вып.к.Перв.Уп.Втор.Уп.Пр.Общество с ограниченной ответственностью "Росва Фарм", Россия (4028070894); </t>
  </si>
  <si>
    <t>Натрия хлорид раствор для инфузий, 0.9%, 500 мл - флаконы (1)  - пачка картонная</t>
  </si>
  <si>
    <t>ЛП-№(004894)-(РГ-RU) 23.10.2024 
25-7-4301893-ОПР-изм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</si>
  <si>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</si>
  <si>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>Натрия хлорид раствор для инфузий, 0.9%, 500 мл - флаконы (1)  - пачки картонные</t>
  </si>
  <si>
    <t>ЛП-№(005491)-(РГ-RU) 06.08.2024 
25-7-4295317-изм</t>
  </si>
  <si>
    <t xml:space="preserve">Вл.Вып.к.Перв.Уп.Втор.Уп.Пр.Публичное акционерное общество "Красфарма" (ПАО "Красфарма"), Россия (2464010490); </t>
  </si>
  <si>
    <t>Натрия хлорид раствор для инфузий, 0.9%, 500 мл - контейнер (21)  - ящик гофрокартонный (для стационаров)</t>
  </si>
  <si>
    <t>ЛП-№(005931)-(РГ-RU) 14.10.2024 
25-7-4300188-ОПР-изм</t>
  </si>
  <si>
    <t xml:space="preserve">Вл.Вып.к.Перв.Уп.Втор.Уп.Пр.Общество с ограниченной ответственностью "МОСФАРМ" (ООО "МОСФАРМ"), Россия (5042121905); </t>
  </si>
  <si>
    <t>Натрия хлорид раствор для инфузий, 0.9%, 500 мл - контейнер (1)  - пачка картонная</t>
  </si>
  <si>
    <t>ЛП-№(009703)-(РГ-RU) 12.12.2025 
1984/20-25/ОС-сниж</t>
  </si>
  <si>
    <t xml:space="preserve">Вл.Вып.к.Перв.Уп.Втор.Уп.Пр.ООО "Гематек", Россия (7714317800); </t>
  </si>
  <si>
    <t>Натрия хлоридраствор для инфузий, 0.9%, 500 мл - флаконы (10)  - коробка картонная (для стационаров)</t>
  </si>
  <si>
    <t>ЛП-№(013640)-(РГ-RU) 21.04.2026 
25-7-4360916-ОПР-изм</t>
  </si>
  <si>
    <t xml:space="preserve">Вл.Акционерное общество "Бинергия" (АО "Бинергия"), Россия (5001062880); Вып.к.Перв.Уп.Втор.Уп.Пр.Акционерное общество "Фаворит Трейд" (АО "Фаворит Трейд"), Россия (5001074156); </t>
  </si>
  <si>
    <t>Натрия хлорид раствор для инфузий, 0.9%, 500 мл - бутылка (16)  - коробка картонная (для стационаров)</t>
  </si>
  <si>
    <t>ЛС-001665 21.01.2025 
25-7-4313253-ОПР-изм</t>
  </si>
  <si>
    <t xml:space="preserve">Вл.Вып.к.Перв.Уп.Втор.Уп.Пр.Акционерное общество "Алтайвитамины" (АО "Алтайвитамины"), Россия (2226002532); </t>
  </si>
  <si>
    <t>Натрия хлорид раствор для инфузий, 0.9%, 500 мл - контейнеры полипропиленовые (1)  - пакеты полиэтиленовые</t>
  </si>
  <si>
    <t>ЛСР-001839/08 17.12.2020 
 (574/20-20-ОПР)</t>
  </si>
  <si>
    <t xml:space="preserve">Вл.Сахамедпром ГУП Республики Саха (Якутия), Россия; Вып.к.Перв.Уп.Втор.Уп.Пр.Государственное унитарное предприятие "Сахамедпром" Республики Саха (Якутия), Россия; </t>
  </si>
  <si>
    <t xml:space="preserve">Натрия хлорид раствор для инфузий, 0.9%, 500 мл - контейнеры полимерные (1)  - </t>
  </si>
  <si>
    <t>ЛСР-002671/08 17.12.2020 
 (574/20-20-ОПР)</t>
  </si>
  <si>
    <t xml:space="preserve">Вл.Асфарма ООО, Россия; Вып.к.Перв.Уп.Втор.Уп.Пр.Общество с ограниченной ответственностью "Анжеро-Судженский химико-фармацевтический завод" (ООО "Анжеро-Судженский химико-фармацевтический завод"), Россия; </t>
  </si>
  <si>
    <t>Натрия хлорид раствор для инфузий, 0.9%, 500 мл - контейнеры полимерные - мешки полиэтиленовые (12) - ящики картонные (для стационаров)</t>
  </si>
  <si>
    <t>П N011884/01 17.12.2020 
 (574/20-20-ОПР)</t>
  </si>
  <si>
    <t xml:space="preserve">Вл.Бакстер, Испания; Вып.к.Перв.Уп.Втор.Уп.Пр.Биеффе Медитал С.А., Испания; </t>
  </si>
  <si>
    <t>Натрия хлорид раствор для инфузий, 0.9%, 500 мл - контейнеры (20)  - коробки картонные</t>
  </si>
  <si>
    <t>П N013148/01-2001 28.11.2025 
1932/20-25/ОС-подтв</t>
  </si>
  <si>
    <t xml:space="preserve">Вл.Вып.к.Перв.Уп.Втор.Уп.Пр.Белорусско-голландское совместное предприятие общество с ограниченной ответственностью "Фармлэнд" (СП ООО "Фармлэнд"), Республика Беларусь (101431475); </t>
  </si>
  <si>
    <t>Натрия хлорид раствор для инфузий, 0.9%, 500 мл - контейнеры полимерные (1)  - пакеты</t>
  </si>
  <si>
    <t>Р N000772/01 17.12.2020 
 (574/20-20-ОПР)</t>
  </si>
  <si>
    <t xml:space="preserve">Вл.Вып.к.Перв.Уп.Втор.Уп.Пр.Рестер ЗАО, Россия; </t>
  </si>
  <si>
    <t xml:space="preserve">Натрия хлорид раствор для инфузий, 0.9%, 500 мл - контейнеры полипропиленовые с 1 портом (1)  - </t>
  </si>
  <si>
    <t>Р N001119/01 07.09.2023 
1301/20-23</t>
  </si>
  <si>
    <t>Натрия хлорид раствор для инфузий, 0.9%, 500 мл - бутылка стеклянная (15)  - коробки картонные (для стационаров)</t>
  </si>
  <si>
    <t>Р N002662/01 17.12.2020 
 (574/20-20-ОПР)</t>
  </si>
  <si>
    <t xml:space="preserve">Вл.Вып.к.Перв.Уп.Втор.Уп.Пр.ООО "Производственная фармацевтическая компания "Алиум", Россия (5024108186); </t>
  </si>
  <si>
    <t>Натрия хлорид раствор для инфузий, 0.9%, 500 мл - бутылки (15)  - коробки картонные (для стационаров)</t>
  </si>
  <si>
    <t>Р N003438/01 17.12.2020 
 (574/20-20-ОПР)</t>
  </si>
  <si>
    <t xml:space="preserve">Вл.Вып.к.Перв.Уп.Втор.Уп.Пр.Фарма Интернейшинал Компани Россия-СНГ ООО, Россия; </t>
  </si>
  <si>
    <t xml:space="preserve">Натрия хлорид раствор для инфузий, 0.9%, 500 мл - бутылки полиэтиленовые (1)  - </t>
  </si>
  <si>
    <t>Р N003523/01 03.02.2026 
75/25-26/ОС-сниж</t>
  </si>
  <si>
    <t>Р N003832/01 12.12.2025 
1984/20-25/ОС-сниж</t>
  </si>
  <si>
    <t>Натрия хлорид раствор для инфузий, 0.9%, 500 мл - флаконы (10)  - коробки  картонные</t>
  </si>
  <si>
    <t>ЛП-002770 02.05.2024 
616/20-24/ОС-подтв</t>
  </si>
  <si>
    <t>Натрия гидрокарбонат раствор для инфузий, 5%, 200 мл - бутылка (28)  - ящик картонный (для стационаров)</t>
  </si>
  <si>
    <t>ЛП-№(004315)-(РГ-RU) 02.05.2024 
616/20-24/ОС-подтв</t>
  </si>
  <si>
    <t>Натрия гидрокарбонат-ЭСКОМ раствор для инфузий, 5%, 200 мл - бутылка (32)  - коробка картонная (для стационаров)</t>
  </si>
  <si>
    <t>ЛСР-002106/08 02.05.2024 
616/20-24/ОС-подтв</t>
  </si>
  <si>
    <t>Натрия гидрокарбонат-ЭСКОМ раствор для инфузий, 5%, 200 мл - бутылки (1)  - коробка картонная (для стационаров)</t>
  </si>
  <si>
    <t>КП
Вх.№ 107/1 от 21.05.2026</t>
  </si>
  <si>
    <t>КП
Вх.№107/2 от 21.05.2026</t>
  </si>
  <si>
    <t>КП
Вх.№107/3 от 21.05.2026</t>
  </si>
  <si>
    <t>Раствор для инфузий; дозировка:9 мг/мл, 500 мл*</t>
  </si>
  <si>
    <t>0372200048025000639 от 26.09.2025</t>
  </si>
  <si>
    <t>0372200048025000412 от 01.07.2025</t>
  </si>
  <si>
    <t>-</t>
  </si>
  <si>
    <t xml:space="preserve">введено в ГО </t>
  </si>
  <si>
    <t>не введено в ГО</t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</si>
  <si>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 </t>
  </si>
  <si>
    <t>Начальная максимальная цена контракта    42 300  руб.  00 коп. (Сорок две тысячи триста  рублей  00 коп.)</t>
  </si>
  <si>
    <t xml:space="preserve">*****Пересчет НМЦК по итогам несостоявшейся закупки в связи с отсутствием подачи предложений  </t>
  </si>
  <si>
    <t>1.4. Сводная информация о минимальном значении НЦ единицы товара*****: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</si>
</sst>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#,##0.00000"/>
  </numFmts>
  <fonts count="22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ont="1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9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8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165" fontId="6" fillId="8" borderId="1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7" borderId="2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8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2" fontId="7" fillId="0" borderId="8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165" fontId="6" fillId="11" borderId="2" xfId="0" applyNumberFormat="1" applyFont="1" applyFill="1" applyBorder="1" applyAlignment="1">
      <alignment horizontal="center" vertical="center" wrapText="1"/>
    </xf>
    <xf numFmtId="165" fontId="6" fillId="11" borderId="8" xfId="0" applyNumberFormat="1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wrapText="1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  <xf numFmtId="165" fontId="7" fillId="8" borderId="1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7"/>
  <sheetViews>
    <sheetView tabSelected="1" topLeftCell="A60" zoomScale="90" zoomScaleNormal="90" workbookViewId="0">
      <selection activeCell="M71" sqref="M71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6" ht="39.75" customHeight="1" x14ac:dyDescent="0.25">
      <c r="A1" s="96" t="s">
        <v>37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18"/>
    </row>
    <row r="2" spans="1:16" ht="349.5" customHeight="1" x14ac:dyDescent="0.25">
      <c r="A2" s="97" t="s">
        <v>40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18"/>
    </row>
    <row r="3" spans="1:16" ht="55.5" customHeight="1" x14ac:dyDescent="0.25">
      <c r="A3" s="22" t="s">
        <v>0</v>
      </c>
      <c r="B3" s="98" t="s">
        <v>1</v>
      </c>
      <c r="C3" s="99"/>
      <c r="D3" s="98" t="s">
        <v>2</v>
      </c>
      <c r="E3" s="100"/>
      <c r="F3" s="100"/>
      <c r="G3" s="100"/>
      <c r="H3" s="99"/>
      <c r="I3" s="98" t="s">
        <v>3</v>
      </c>
      <c r="J3" s="99"/>
      <c r="K3" s="98" t="s">
        <v>4</v>
      </c>
      <c r="L3" s="99"/>
      <c r="M3" s="98" t="s">
        <v>5</v>
      </c>
      <c r="N3" s="99"/>
      <c r="O3" s="22" t="s">
        <v>6</v>
      </c>
      <c r="P3" s="17" t="s">
        <v>42</v>
      </c>
    </row>
    <row r="4" spans="1:16" ht="55.5" customHeight="1" x14ac:dyDescent="0.25">
      <c r="A4" s="80">
        <v>1</v>
      </c>
      <c r="B4" s="45" t="s">
        <v>53</v>
      </c>
      <c r="C4" s="46"/>
      <c r="D4" s="45" t="s">
        <v>54</v>
      </c>
      <c r="E4" s="47"/>
      <c r="F4" s="47"/>
      <c r="G4" s="47"/>
      <c r="H4" s="46"/>
      <c r="I4" s="45" t="s">
        <v>52</v>
      </c>
      <c r="J4" s="46"/>
      <c r="K4" s="48">
        <v>26.5</v>
      </c>
      <c r="L4" s="49"/>
      <c r="M4" s="50">
        <f>K4/O4</f>
        <v>5.2999999999999999E-2</v>
      </c>
      <c r="N4" s="51"/>
      <c r="O4" s="35">
        <v>500</v>
      </c>
      <c r="P4" s="35"/>
    </row>
    <row r="5" spans="1:16" ht="55.5" customHeight="1" x14ac:dyDescent="0.25">
      <c r="A5" s="108"/>
      <c r="B5" s="45" t="s">
        <v>56</v>
      </c>
      <c r="C5" s="46"/>
      <c r="D5" s="45" t="s">
        <v>57</v>
      </c>
      <c r="E5" s="47"/>
      <c r="F5" s="47"/>
      <c r="G5" s="47"/>
      <c r="H5" s="46"/>
      <c r="I5" s="45" t="s">
        <v>55</v>
      </c>
      <c r="J5" s="46"/>
      <c r="K5" s="48">
        <v>39.659999999999997</v>
      </c>
      <c r="L5" s="49"/>
      <c r="M5" s="50">
        <f t="shared" ref="M5:M32" si="0">K5/O5</f>
        <v>7.9319999999999988E-2</v>
      </c>
      <c r="N5" s="51"/>
      <c r="O5" s="35">
        <v>500</v>
      </c>
      <c r="P5" s="35"/>
    </row>
    <row r="6" spans="1:16" ht="55.5" customHeight="1" x14ac:dyDescent="0.25">
      <c r="A6" s="108"/>
      <c r="B6" s="45" t="s">
        <v>59</v>
      </c>
      <c r="C6" s="46"/>
      <c r="D6" s="45" t="s">
        <v>60</v>
      </c>
      <c r="E6" s="47"/>
      <c r="F6" s="47"/>
      <c r="G6" s="47"/>
      <c r="H6" s="46"/>
      <c r="I6" s="45" t="s">
        <v>58</v>
      </c>
      <c r="J6" s="46"/>
      <c r="K6" s="48">
        <v>559.35</v>
      </c>
      <c r="L6" s="49"/>
      <c r="M6" s="61">
        <f t="shared" si="0"/>
        <v>3.9953571428571429E-2</v>
      </c>
      <c r="N6" s="62"/>
      <c r="O6" s="35">
        <v>14000</v>
      </c>
      <c r="P6" s="35" t="s">
        <v>149</v>
      </c>
    </row>
    <row r="7" spans="1:16" ht="55.5" customHeight="1" x14ac:dyDescent="0.25">
      <c r="A7" s="108"/>
      <c r="B7" s="45" t="s">
        <v>62</v>
      </c>
      <c r="C7" s="46"/>
      <c r="D7" s="45" t="s">
        <v>63</v>
      </c>
      <c r="E7" s="47"/>
      <c r="F7" s="47"/>
      <c r="G7" s="47"/>
      <c r="H7" s="46"/>
      <c r="I7" s="45" t="s">
        <v>61</v>
      </c>
      <c r="J7" s="46"/>
      <c r="K7" s="48">
        <v>991.15</v>
      </c>
      <c r="L7" s="49"/>
      <c r="M7" s="50">
        <f t="shared" si="0"/>
        <v>7.9292000000000001E-2</v>
      </c>
      <c r="N7" s="51"/>
      <c r="O7" s="35">
        <v>12500</v>
      </c>
      <c r="P7" s="35"/>
    </row>
    <row r="8" spans="1:16" ht="55.5" customHeight="1" x14ac:dyDescent="0.25">
      <c r="A8" s="108"/>
      <c r="B8" s="45" t="s">
        <v>65</v>
      </c>
      <c r="C8" s="46"/>
      <c r="D8" s="45" t="s">
        <v>66</v>
      </c>
      <c r="E8" s="47"/>
      <c r="F8" s="47"/>
      <c r="G8" s="47"/>
      <c r="H8" s="46"/>
      <c r="I8" s="45" t="s">
        <v>64</v>
      </c>
      <c r="J8" s="46"/>
      <c r="K8" s="48">
        <v>27.36</v>
      </c>
      <c r="L8" s="49"/>
      <c r="M8" s="50">
        <f t="shared" si="0"/>
        <v>5.4719999999999998E-2</v>
      </c>
      <c r="N8" s="51"/>
      <c r="O8" s="35">
        <v>500</v>
      </c>
      <c r="P8" s="35"/>
    </row>
    <row r="9" spans="1:16" ht="55.5" customHeight="1" x14ac:dyDescent="0.25">
      <c r="A9" s="108"/>
      <c r="B9" s="45" t="s">
        <v>68</v>
      </c>
      <c r="C9" s="46"/>
      <c r="D9" s="45" t="s">
        <v>69</v>
      </c>
      <c r="E9" s="47"/>
      <c r="F9" s="47"/>
      <c r="G9" s="47"/>
      <c r="H9" s="46"/>
      <c r="I9" s="45" t="s">
        <v>67</v>
      </c>
      <c r="J9" s="46"/>
      <c r="K9" s="48">
        <v>72.33</v>
      </c>
      <c r="L9" s="49"/>
      <c r="M9" s="50">
        <f t="shared" si="0"/>
        <v>0.14465999999999998</v>
      </c>
      <c r="N9" s="51"/>
      <c r="O9" s="35">
        <v>500</v>
      </c>
      <c r="P9" s="35"/>
    </row>
    <row r="10" spans="1:16" ht="55.5" customHeight="1" x14ac:dyDescent="0.25">
      <c r="A10" s="108"/>
      <c r="B10" s="45" t="s">
        <v>71</v>
      </c>
      <c r="C10" s="46"/>
      <c r="D10" s="45" t="s">
        <v>72</v>
      </c>
      <c r="E10" s="47"/>
      <c r="F10" s="47"/>
      <c r="G10" s="47"/>
      <c r="H10" s="46"/>
      <c r="I10" s="45" t="s">
        <v>70</v>
      </c>
      <c r="J10" s="46"/>
      <c r="K10" s="48">
        <v>360.82</v>
      </c>
      <c r="L10" s="49"/>
      <c r="M10" s="50">
        <f t="shared" si="0"/>
        <v>7.2163999999999992E-2</v>
      </c>
      <c r="N10" s="51"/>
      <c r="O10" s="35">
        <v>5000</v>
      </c>
      <c r="P10" s="35"/>
    </row>
    <row r="11" spans="1:16" ht="55.5" customHeight="1" x14ac:dyDescent="0.25">
      <c r="A11" s="108"/>
      <c r="B11" s="45" t="s">
        <v>74</v>
      </c>
      <c r="C11" s="46"/>
      <c r="D11" s="45" t="s">
        <v>75</v>
      </c>
      <c r="E11" s="47"/>
      <c r="F11" s="47"/>
      <c r="G11" s="47"/>
      <c r="H11" s="46"/>
      <c r="I11" s="45" t="s">
        <v>73</v>
      </c>
      <c r="J11" s="46"/>
      <c r="K11" s="48">
        <v>388.11</v>
      </c>
      <c r="L11" s="49"/>
      <c r="M11" s="50">
        <f t="shared" si="0"/>
        <v>6.4685000000000006E-2</v>
      </c>
      <c r="N11" s="51"/>
      <c r="O11" s="35">
        <v>6000</v>
      </c>
      <c r="P11" s="35"/>
    </row>
    <row r="12" spans="1:16" ht="55.5" customHeight="1" x14ac:dyDescent="0.25">
      <c r="A12" s="108"/>
      <c r="B12" s="45" t="s">
        <v>77</v>
      </c>
      <c r="C12" s="46"/>
      <c r="D12" s="45" t="s">
        <v>78</v>
      </c>
      <c r="E12" s="47"/>
      <c r="F12" s="47"/>
      <c r="G12" s="47"/>
      <c r="H12" s="46"/>
      <c r="I12" s="45" t="s">
        <v>76</v>
      </c>
      <c r="J12" s="46"/>
      <c r="K12" s="48">
        <v>54.34</v>
      </c>
      <c r="L12" s="49"/>
      <c r="M12" s="50">
        <f t="shared" si="0"/>
        <v>0.10868000000000001</v>
      </c>
      <c r="N12" s="51"/>
      <c r="O12" s="35">
        <v>500</v>
      </c>
      <c r="P12" s="35"/>
    </row>
    <row r="13" spans="1:16" ht="55.5" customHeight="1" x14ac:dyDescent="0.25">
      <c r="A13" s="108"/>
      <c r="B13" s="45" t="s">
        <v>80</v>
      </c>
      <c r="C13" s="46"/>
      <c r="D13" s="45" t="s">
        <v>81</v>
      </c>
      <c r="E13" s="47"/>
      <c r="F13" s="47"/>
      <c r="G13" s="47"/>
      <c r="H13" s="46"/>
      <c r="I13" s="45" t="s">
        <v>79</v>
      </c>
      <c r="J13" s="46"/>
      <c r="K13" s="48">
        <v>34.49</v>
      </c>
      <c r="L13" s="49"/>
      <c r="M13" s="50">
        <f t="shared" si="0"/>
        <v>6.898E-2</v>
      </c>
      <c r="N13" s="51"/>
      <c r="O13" s="35">
        <v>500</v>
      </c>
      <c r="P13" s="35"/>
    </row>
    <row r="14" spans="1:16" ht="55.5" customHeight="1" x14ac:dyDescent="0.25">
      <c r="A14" s="108"/>
      <c r="B14" s="45" t="s">
        <v>83</v>
      </c>
      <c r="C14" s="46"/>
      <c r="D14" s="45" t="s">
        <v>84</v>
      </c>
      <c r="E14" s="47"/>
      <c r="F14" s="47"/>
      <c r="G14" s="47"/>
      <c r="H14" s="46"/>
      <c r="I14" s="45" t="s">
        <v>82</v>
      </c>
      <c r="J14" s="46"/>
      <c r="K14" s="48">
        <v>95</v>
      </c>
      <c r="L14" s="49"/>
      <c r="M14" s="50">
        <f t="shared" si="0"/>
        <v>0.19</v>
      </c>
      <c r="N14" s="51"/>
      <c r="O14" s="35">
        <v>500</v>
      </c>
      <c r="P14" s="35"/>
    </row>
    <row r="15" spans="1:16" ht="55.5" customHeight="1" x14ac:dyDescent="0.25">
      <c r="A15" s="108"/>
      <c r="B15" s="45" t="s">
        <v>86</v>
      </c>
      <c r="C15" s="46"/>
      <c r="D15" s="45" t="s">
        <v>87</v>
      </c>
      <c r="E15" s="47"/>
      <c r="F15" s="47"/>
      <c r="G15" s="47"/>
      <c r="H15" s="46"/>
      <c r="I15" s="45" t="s">
        <v>85</v>
      </c>
      <c r="J15" s="46"/>
      <c r="K15" s="48">
        <v>41.14</v>
      </c>
      <c r="L15" s="49"/>
      <c r="M15" s="50">
        <f t="shared" si="0"/>
        <v>8.2280000000000006E-2</v>
      </c>
      <c r="N15" s="51"/>
      <c r="O15" s="35">
        <v>500</v>
      </c>
      <c r="P15" s="35"/>
    </row>
    <row r="16" spans="1:16" ht="55.5" customHeight="1" x14ac:dyDescent="0.25">
      <c r="A16" s="108"/>
      <c r="B16" s="45" t="s">
        <v>89</v>
      </c>
      <c r="C16" s="46"/>
      <c r="D16" s="45" t="s">
        <v>90</v>
      </c>
      <c r="E16" s="47"/>
      <c r="F16" s="47"/>
      <c r="G16" s="47"/>
      <c r="H16" s="46"/>
      <c r="I16" s="45" t="s">
        <v>88</v>
      </c>
      <c r="J16" s="46"/>
      <c r="K16" s="48">
        <v>102.98</v>
      </c>
      <c r="L16" s="49"/>
      <c r="M16" s="50">
        <f t="shared" si="0"/>
        <v>0.20596</v>
      </c>
      <c r="N16" s="51"/>
      <c r="O16" s="35">
        <v>500</v>
      </c>
      <c r="P16" s="35"/>
    </row>
    <row r="17" spans="1:1024" ht="55.5" customHeight="1" x14ac:dyDescent="0.25">
      <c r="A17" s="108"/>
      <c r="B17" s="45" t="s">
        <v>92</v>
      </c>
      <c r="C17" s="46"/>
      <c r="D17" s="45" t="s">
        <v>93</v>
      </c>
      <c r="E17" s="47"/>
      <c r="F17" s="47"/>
      <c r="G17" s="47"/>
      <c r="H17" s="46"/>
      <c r="I17" s="45" t="s">
        <v>91</v>
      </c>
      <c r="J17" s="46"/>
      <c r="K17" s="48">
        <v>27.36</v>
      </c>
      <c r="L17" s="49"/>
      <c r="M17" s="50">
        <f t="shared" si="0"/>
        <v>5.4719999999999998E-2</v>
      </c>
      <c r="N17" s="51"/>
      <c r="O17" s="35">
        <v>500</v>
      </c>
      <c r="P17" s="35"/>
    </row>
    <row r="18" spans="1:1024" ht="55.5" customHeight="1" x14ac:dyDescent="0.25">
      <c r="A18" s="108"/>
      <c r="B18" s="45" t="s">
        <v>95</v>
      </c>
      <c r="C18" s="46"/>
      <c r="D18" s="45" t="s">
        <v>96</v>
      </c>
      <c r="E18" s="47"/>
      <c r="F18" s="47"/>
      <c r="G18" s="47"/>
      <c r="H18" s="46"/>
      <c r="I18" s="45" t="s">
        <v>94</v>
      </c>
      <c r="J18" s="46"/>
      <c r="K18" s="48">
        <v>510.23</v>
      </c>
      <c r="L18" s="49"/>
      <c r="M18" s="50">
        <f t="shared" si="0"/>
        <v>4.8593333333333336E-2</v>
      </c>
      <c r="N18" s="51"/>
      <c r="O18" s="35">
        <v>10500</v>
      </c>
      <c r="P18" s="35"/>
    </row>
    <row r="19" spans="1:1024" ht="55.5" customHeight="1" x14ac:dyDescent="0.25">
      <c r="A19" s="108"/>
      <c r="B19" s="45" t="s">
        <v>98</v>
      </c>
      <c r="C19" s="46"/>
      <c r="D19" s="45" t="s">
        <v>99</v>
      </c>
      <c r="E19" s="47"/>
      <c r="F19" s="47"/>
      <c r="G19" s="47"/>
      <c r="H19" s="46"/>
      <c r="I19" s="45" t="s">
        <v>97</v>
      </c>
      <c r="J19" s="46"/>
      <c r="K19" s="48">
        <v>40.07</v>
      </c>
      <c r="L19" s="49"/>
      <c r="M19" s="50">
        <f t="shared" si="0"/>
        <v>8.0140000000000003E-2</v>
      </c>
      <c r="N19" s="51"/>
      <c r="O19" s="35">
        <v>500</v>
      </c>
      <c r="P19" s="35"/>
    </row>
    <row r="20" spans="1:1024" ht="55.5" customHeight="1" x14ac:dyDescent="0.25">
      <c r="A20" s="108"/>
      <c r="B20" s="45" t="s">
        <v>101</v>
      </c>
      <c r="C20" s="46"/>
      <c r="D20" s="45" t="s">
        <v>102</v>
      </c>
      <c r="E20" s="47"/>
      <c r="F20" s="47"/>
      <c r="G20" s="47"/>
      <c r="H20" s="46"/>
      <c r="I20" s="45" t="s">
        <v>100</v>
      </c>
      <c r="J20" s="46"/>
      <c r="K20" s="48">
        <v>950</v>
      </c>
      <c r="L20" s="49"/>
      <c r="M20" s="50">
        <f t="shared" si="0"/>
        <v>0.19</v>
      </c>
      <c r="N20" s="51"/>
      <c r="O20" s="35">
        <v>5000</v>
      </c>
      <c r="P20" s="35"/>
    </row>
    <row r="21" spans="1:1024" ht="55.5" customHeight="1" x14ac:dyDescent="0.25">
      <c r="A21" s="108"/>
      <c r="B21" s="45" t="s">
        <v>104</v>
      </c>
      <c r="C21" s="46"/>
      <c r="D21" s="45" t="s">
        <v>105</v>
      </c>
      <c r="E21" s="47"/>
      <c r="F21" s="47"/>
      <c r="G21" s="47"/>
      <c r="H21" s="46"/>
      <c r="I21" s="45" t="s">
        <v>103</v>
      </c>
      <c r="J21" s="46"/>
      <c r="K21" s="48">
        <v>695.52</v>
      </c>
      <c r="L21" s="49"/>
      <c r="M21" s="50">
        <f t="shared" si="0"/>
        <v>8.6940000000000003E-2</v>
      </c>
      <c r="N21" s="51"/>
      <c r="O21" s="35">
        <v>8000</v>
      </c>
      <c r="P21" s="35"/>
    </row>
    <row r="22" spans="1:1024" ht="55.5" customHeight="1" x14ac:dyDescent="0.25">
      <c r="A22" s="108"/>
      <c r="B22" s="45" t="s">
        <v>107</v>
      </c>
      <c r="C22" s="46"/>
      <c r="D22" s="45" t="s">
        <v>108</v>
      </c>
      <c r="E22" s="47"/>
      <c r="F22" s="47"/>
      <c r="G22" s="47"/>
      <c r="H22" s="46"/>
      <c r="I22" s="45" t="s">
        <v>106</v>
      </c>
      <c r="J22" s="46"/>
      <c r="K22" s="48">
        <v>40.61</v>
      </c>
      <c r="L22" s="49"/>
      <c r="M22" s="50">
        <f t="shared" si="0"/>
        <v>8.1220000000000001E-2</v>
      </c>
      <c r="N22" s="51"/>
      <c r="O22" s="35">
        <v>500</v>
      </c>
      <c r="P22" s="35"/>
    </row>
    <row r="23" spans="1:1024" ht="55.5" customHeight="1" x14ac:dyDescent="0.25">
      <c r="A23" s="108"/>
      <c r="B23" s="45" t="s">
        <v>110</v>
      </c>
      <c r="C23" s="46"/>
      <c r="D23" s="45" t="s">
        <v>111</v>
      </c>
      <c r="E23" s="47"/>
      <c r="F23" s="47"/>
      <c r="G23" s="47"/>
      <c r="H23" s="46"/>
      <c r="I23" s="45" t="s">
        <v>109</v>
      </c>
      <c r="J23" s="46"/>
      <c r="K23" s="48">
        <v>40.25</v>
      </c>
      <c r="L23" s="49"/>
      <c r="M23" s="50">
        <f t="shared" si="0"/>
        <v>8.0500000000000002E-2</v>
      </c>
      <c r="N23" s="51"/>
      <c r="O23" s="35">
        <v>500</v>
      </c>
      <c r="P23" s="35"/>
    </row>
    <row r="24" spans="1:1024" s="44" customFormat="1" ht="55.5" customHeight="1" x14ac:dyDescent="0.25">
      <c r="A24" s="108"/>
      <c r="B24" s="52" t="s">
        <v>113</v>
      </c>
      <c r="C24" s="53"/>
      <c r="D24" s="52" t="s">
        <v>114</v>
      </c>
      <c r="E24" s="54"/>
      <c r="F24" s="54"/>
      <c r="G24" s="54"/>
      <c r="H24" s="53"/>
      <c r="I24" s="52" t="s">
        <v>112</v>
      </c>
      <c r="J24" s="53"/>
      <c r="K24" s="55">
        <v>244.61</v>
      </c>
      <c r="L24" s="56"/>
      <c r="M24" s="57">
        <f t="shared" si="0"/>
        <v>4.0768333333333337E-2</v>
      </c>
      <c r="N24" s="58"/>
      <c r="O24" s="42">
        <v>6000</v>
      </c>
      <c r="P24" s="42" t="s">
        <v>148</v>
      </c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  <c r="FE24" s="43"/>
      <c r="FF24" s="43"/>
      <c r="FG24" s="43"/>
      <c r="FH24" s="43"/>
      <c r="FI24" s="43"/>
      <c r="FJ24" s="43"/>
      <c r="FK24" s="43"/>
      <c r="FL24" s="43"/>
      <c r="FM24" s="43"/>
      <c r="FN24" s="43"/>
      <c r="FO24" s="43"/>
      <c r="FP24" s="43"/>
      <c r="FQ24" s="43"/>
      <c r="FR24" s="43"/>
      <c r="FS24" s="43"/>
      <c r="FT24" s="43"/>
      <c r="FU24" s="43"/>
      <c r="FV24" s="43"/>
      <c r="FW24" s="43"/>
      <c r="FX24" s="43"/>
      <c r="FY24" s="43"/>
      <c r="FZ24" s="43"/>
      <c r="GA24" s="43"/>
      <c r="GB24" s="43"/>
      <c r="GC24" s="43"/>
      <c r="GD24" s="43"/>
      <c r="GE24" s="43"/>
      <c r="GF24" s="43"/>
      <c r="GG24" s="43"/>
      <c r="GH24" s="43"/>
      <c r="GI24" s="43"/>
      <c r="GJ24" s="43"/>
      <c r="GK24" s="43"/>
      <c r="GL24" s="43"/>
      <c r="GM24" s="43"/>
      <c r="GN24" s="43"/>
      <c r="GO24" s="43"/>
      <c r="GP24" s="43"/>
      <c r="GQ24" s="43"/>
      <c r="GR24" s="43"/>
      <c r="GS24" s="43"/>
      <c r="GT24" s="43"/>
      <c r="GU24" s="43"/>
      <c r="GV24" s="43"/>
      <c r="GW24" s="43"/>
      <c r="GX24" s="43"/>
      <c r="GY24" s="43"/>
      <c r="GZ24" s="43"/>
      <c r="HA24" s="43"/>
      <c r="HB24" s="43"/>
      <c r="HC24" s="43"/>
      <c r="HD24" s="43"/>
      <c r="HE24" s="43"/>
      <c r="HF24" s="43"/>
      <c r="HG24" s="43"/>
      <c r="HH24" s="43"/>
      <c r="HI24" s="43"/>
      <c r="HJ24" s="43"/>
      <c r="HK24" s="43"/>
      <c r="HL24" s="43"/>
      <c r="HM24" s="43"/>
      <c r="HN24" s="43"/>
      <c r="HO24" s="43"/>
      <c r="HP24" s="43"/>
      <c r="HQ24" s="43"/>
      <c r="HR24" s="43"/>
      <c r="HS24" s="43"/>
      <c r="HT24" s="43"/>
      <c r="HU24" s="43"/>
      <c r="HV24" s="43"/>
      <c r="HW24" s="43"/>
      <c r="HX24" s="43"/>
      <c r="HY24" s="43"/>
      <c r="HZ24" s="43"/>
      <c r="IA24" s="43"/>
      <c r="IB24" s="43"/>
      <c r="IC24" s="43"/>
      <c r="ID24" s="43"/>
      <c r="IE24" s="43"/>
      <c r="IF24" s="43"/>
      <c r="IG24" s="43"/>
      <c r="IH24" s="43"/>
      <c r="II24" s="43"/>
      <c r="IJ24" s="43"/>
      <c r="IK24" s="43"/>
      <c r="IL24" s="43"/>
      <c r="IM24" s="43"/>
      <c r="IN24" s="43"/>
      <c r="IO24" s="43"/>
      <c r="IP24" s="43"/>
      <c r="IQ24" s="43"/>
      <c r="IR24" s="43"/>
      <c r="IS24" s="43"/>
      <c r="IT24" s="43"/>
      <c r="IU24" s="43"/>
      <c r="IV24" s="43"/>
      <c r="IW24" s="43"/>
      <c r="IX24" s="43"/>
      <c r="IY24" s="43"/>
      <c r="IZ24" s="43"/>
      <c r="JA24" s="43"/>
      <c r="JB24" s="43"/>
      <c r="JC24" s="43"/>
      <c r="JD24" s="43"/>
      <c r="JE24" s="43"/>
      <c r="JF24" s="43"/>
      <c r="JG24" s="43"/>
      <c r="JH24" s="43"/>
      <c r="JI24" s="43"/>
      <c r="JJ24" s="43"/>
      <c r="JK24" s="43"/>
      <c r="JL24" s="43"/>
      <c r="JM24" s="43"/>
      <c r="JN24" s="43"/>
      <c r="JO24" s="43"/>
      <c r="JP24" s="43"/>
      <c r="JQ24" s="43"/>
      <c r="JR24" s="43"/>
      <c r="JS24" s="43"/>
      <c r="JT24" s="43"/>
      <c r="JU24" s="43"/>
      <c r="JV24" s="43"/>
      <c r="JW24" s="43"/>
      <c r="JX24" s="43"/>
      <c r="JY24" s="43"/>
      <c r="JZ24" s="43"/>
      <c r="KA24" s="43"/>
      <c r="KB24" s="43"/>
      <c r="KC24" s="43"/>
      <c r="KD24" s="43"/>
      <c r="KE24" s="43"/>
      <c r="KF24" s="43"/>
      <c r="KG24" s="43"/>
      <c r="KH24" s="43"/>
      <c r="KI24" s="43"/>
      <c r="KJ24" s="43"/>
      <c r="KK24" s="43"/>
      <c r="KL24" s="43"/>
      <c r="KM24" s="43"/>
      <c r="KN24" s="43"/>
      <c r="KO24" s="43"/>
      <c r="KP24" s="43"/>
      <c r="KQ24" s="43"/>
      <c r="KR24" s="43"/>
      <c r="KS24" s="43"/>
      <c r="KT24" s="43"/>
      <c r="KU24" s="43"/>
      <c r="KV24" s="43"/>
      <c r="KW24" s="43"/>
      <c r="KX24" s="43"/>
      <c r="KY24" s="43"/>
      <c r="KZ24" s="43"/>
      <c r="LA24" s="43"/>
      <c r="LB24" s="43"/>
      <c r="LC24" s="43"/>
      <c r="LD24" s="43"/>
      <c r="LE24" s="43"/>
      <c r="LF24" s="43"/>
      <c r="LG24" s="43"/>
      <c r="LH24" s="43"/>
      <c r="LI24" s="43"/>
      <c r="LJ24" s="43"/>
      <c r="LK24" s="43"/>
      <c r="LL24" s="43"/>
      <c r="LM24" s="43"/>
      <c r="LN24" s="43"/>
      <c r="LO24" s="43"/>
      <c r="LP24" s="43"/>
      <c r="LQ24" s="43"/>
      <c r="LR24" s="43"/>
      <c r="LS24" s="43"/>
      <c r="LT24" s="43"/>
      <c r="LU24" s="43"/>
      <c r="LV24" s="43"/>
      <c r="LW24" s="43"/>
      <c r="LX24" s="43"/>
      <c r="LY24" s="43"/>
      <c r="LZ24" s="43"/>
      <c r="MA24" s="43"/>
      <c r="MB24" s="43"/>
      <c r="MC24" s="43"/>
      <c r="MD24" s="43"/>
      <c r="ME24" s="43"/>
      <c r="MF24" s="43"/>
      <c r="MG24" s="43"/>
      <c r="MH24" s="43"/>
      <c r="MI24" s="43"/>
      <c r="MJ24" s="43"/>
      <c r="MK24" s="43"/>
      <c r="ML24" s="43"/>
      <c r="MM24" s="43"/>
      <c r="MN24" s="43"/>
      <c r="MO24" s="43"/>
      <c r="MP24" s="43"/>
      <c r="MQ24" s="43"/>
      <c r="MR24" s="43"/>
      <c r="MS24" s="43"/>
      <c r="MT24" s="43"/>
      <c r="MU24" s="43"/>
      <c r="MV24" s="43"/>
      <c r="MW24" s="43"/>
      <c r="MX24" s="43"/>
      <c r="MY24" s="43"/>
      <c r="MZ24" s="43"/>
      <c r="NA24" s="43"/>
      <c r="NB24" s="43"/>
      <c r="NC24" s="43"/>
      <c r="ND24" s="43"/>
      <c r="NE24" s="43"/>
      <c r="NF24" s="43"/>
      <c r="NG24" s="43"/>
      <c r="NH24" s="43"/>
      <c r="NI24" s="43"/>
      <c r="NJ24" s="43"/>
      <c r="NK24" s="43"/>
      <c r="NL24" s="43"/>
      <c r="NM24" s="43"/>
      <c r="NN24" s="43"/>
      <c r="NO24" s="43"/>
      <c r="NP24" s="43"/>
      <c r="NQ24" s="43"/>
      <c r="NR24" s="43"/>
      <c r="NS24" s="43"/>
      <c r="NT24" s="43"/>
      <c r="NU24" s="43"/>
      <c r="NV24" s="43"/>
      <c r="NW24" s="43"/>
      <c r="NX24" s="43"/>
      <c r="NY24" s="43"/>
      <c r="NZ24" s="43"/>
      <c r="OA24" s="43"/>
      <c r="OB24" s="43"/>
      <c r="OC24" s="43"/>
      <c r="OD24" s="43"/>
      <c r="OE24" s="43"/>
      <c r="OF24" s="43"/>
      <c r="OG24" s="43"/>
      <c r="OH24" s="43"/>
      <c r="OI24" s="43"/>
      <c r="OJ24" s="43"/>
      <c r="OK24" s="43"/>
      <c r="OL24" s="43"/>
      <c r="OM24" s="43"/>
      <c r="ON24" s="43"/>
      <c r="OO24" s="43"/>
      <c r="OP24" s="43"/>
      <c r="OQ24" s="43"/>
      <c r="OR24" s="43"/>
      <c r="OS24" s="43"/>
      <c r="OT24" s="43"/>
      <c r="OU24" s="43"/>
      <c r="OV24" s="43"/>
      <c r="OW24" s="43"/>
      <c r="OX24" s="43"/>
      <c r="OY24" s="43"/>
      <c r="OZ24" s="43"/>
      <c r="PA24" s="43"/>
      <c r="PB24" s="43"/>
      <c r="PC24" s="43"/>
      <c r="PD24" s="43"/>
      <c r="PE24" s="43"/>
      <c r="PF24" s="43"/>
      <c r="PG24" s="43"/>
      <c r="PH24" s="43"/>
      <c r="PI24" s="43"/>
      <c r="PJ24" s="43"/>
      <c r="PK24" s="43"/>
      <c r="PL24" s="43"/>
      <c r="PM24" s="43"/>
      <c r="PN24" s="43"/>
      <c r="PO24" s="43"/>
      <c r="PP24" s="43"/>
      <c r="PQ24" s="43"/>
      <c r="PR24" s="43"/>
      <c r="PS24" s="43"/>
      <c r="PT24" s="43"/>
      <c r="PU24" s="43"/>
      <c r="PV24" s="43"/>
      <c r="PW24" s="43"/>
      <c r="PX24" s="43"/>
      <c r="PY24" s="43"/>
      <c r="PZ24" s="43"/>
      <c r="QA24" s="43"/>
      <c r="QB24" s="43"/>
      <c r="QC24" s="43"/>
      <c r="QD24" s="43"/>
      <c r="QE24" s="43"/>
      <c r="QF24" s="43"/>
      <c r="QG24" s="43"/>
      <c r="QH24" s="43"/>
      <c r="QI24" s="43"/>
      <c r="QJ24" s="43"/>
      <c r="QK24" s="43"/>
      <c r="QL24" s="43"/>
      <c r="QM24" s="43"/>
      <c r="QN24" s="43"/>
      <c r="QO24" s="43"/>
      <c r="QP24" s="43"/>
      <c r="QQ24" s="43"/>
      <c r="QR24" s="43"/>
      <c r="QS24" s="43"/>
      <c r="QT24" s="43"/>
      <c r="QU24" s="43"/>
      <c r="QV24" s="43"/>
      <c r="QW24" s="43"/>
      <c r="QX24" s="43"/>
      <c r="QY24" s="43"/>
      <c r="QZ24" s="43"/>
      <c r="RA24" s="43"/>
      <c r="RB24" s="43"/>
      <c r="RC24" s="43"/>
      <c r="RD24" s="43"/>
      <c r="RE24" s="43"/>
      <c r="RF24" s="43"/>
      <c r="RG24" s="43"/>
      <c r="RH24" s="43"/>
      <c r="RI24" s="43"/>
      <c r="RJ24" s="43"/>
      <c r="RK24" s="43"/>
      <c r="RL24" s="43"/>
      <c r="RM24" s="43"/>
      <c r="RN24" s="43"/>
      <c r="RO24" s="43"/>
      <c r="RP24" s="43"/>
      <c r="RQ24" s="43"/>
      <c r="RR24" s="43"/>
      <c r="RS24" s="43"/>
      <c r="RT24" s="43"/>
      <c r="RU24" s="43"/>
      <c r="RV24" s="43"/>
      <c r="RW24" s="43"/>
      <c r="RX24" s="43"/>
      <c r="RY24" s="43"/>
      <c r="RZ24" s="43"/>
      <c r="SA24" s="43"/>
      <c r="SB24" s="43"/>
      <c r="SC24" s="43"/>
      <c r="SD24" s="43"/>
      <c r="SE24" s="43"/>
      <c r="SF24" s="43"/>
      <c r="SG24" s="43"/>
      <c r="SH24" s="43"/>
      <c r="SI24" s="43"/>
      <c r="SJ24" s="43"/>
      <c r="SK24" s="43"/>
      <c r="SL24" s="43"/>
      <c r="SM24" s="43"/>
      <c r="SN24" s="43"/>
      <c r="SO24" s="43"/>
      <c r="SP24" s="43"/>
      <c r="SQ24" s="43"/>
      <c r="SR24" s="43"/>
      <c r="SS24" s="43"/>
      <c r="ST24" s="43"/>
      <c r="SU24" s="43"/>
      <c r="SV24" s="43"/>
      <c r="SW24" s="43"/>
      <c r="SX24" s="43"/>
      <c r="SY24" s="43"/>
      <c r="SZ24" s="43"/>
      <c r="TA24" s="43"/>
      <c r="TB24" s="43"/>
      <c r="TC24" s="43"/>
      <c r="TD24" s="43"/>
      <c r="TE24" s="43"/>
      <c r="TF24" s="43"/>
      <c r="TG24" s="43"/>
      <c r="TH24" s="43"/>
      <c r="TI24" s="43"/>
      <c r="TJ24" s="43"/>
      <c r="TK24" s="43"/>
      <c r="TL24" s="43"/>
      <c r="TM24" s="43"/>
      <c r="TN24" s="43"/>
      <c r="TO24" s="43"/>
      <c r="TP24" s="43"/>
      <c r="TQ24" s="43"/>
      <c r="TR24" s="43"/>
      <c r="TS24" s="43"/>
      <c r="TT24" s="43"/>
      <c r="TU24" s="43"/>
      <c r="TV24" s="43"/>
      <c r="TW24" s="43"/>
      <c r="TX24" s="43"/>
      <c r="TY24" s="43"/>
      <c r="TZ24" s="43"/>
      <c r="UA24" s="43"/>
      <c r="UB24" s="43"/>
      <c r="UC24" s="43"/>
      <c r="UD24" s="43"/>
      <c r="UE24" s="43"/>
      <c r="UF24" s="43"/>
      <c r="UG24" s="43"/>
      <c r="UH24" s="43"/>
      <c r="UI24" s="43"/>
      <c r="UJ24" s="43"/>
      <c r="UK24" s="43"/>
      <c r="UL24" s="43"/>
      <c r="UM24" s="43"/>
      <c r="UN24" s="43"/>
      <c r="UO24" s="43"/>
      <c r="UP24" s="43"/>
      <c r="UQ24" s="43"/>
      <c r="UR24" s="43"/>
      <c r="US24" s="43"/>
      <c r="UT24" s="43"/>
      <c r="UU24" s="43"/>
      <c r="UV24" s="43"/>
      <c r="UW24" s="43"/>
      <c r="UX24" s="43"/>
      <c r="UY24" s="43"/>
      <c r="UZ24" s="43"/>
      <c r="VA24" s="43"/>
      <c r="VB24" s="43"/>
      <c r="VC24" s="43"/>
      <c r="VD24" s="43"/>
      <c r="VE24" s="43"/>
      <c r="VF24" s="43"/>
      <c r="VG24" s="43"/>
      <c r="VH24" s="43"/>
      <c r="VI24" s="43"/>
      <c r="VJ24" s="43"/>
      <c r="VK24" s="43"/>
      <c r="VL24" s="43"/>
      <c r="VM24" s="43"/>
      <c r="VN24" s="43"/>
      <c r="VO24" s="43"/>
      <c r="VP24" s="43"/>
      <c r="VQ24" s="43"/>
      <c r="VR24" s="43"/>
      <c r="VS24" s="43"/>
      <c r="VT24" s="43"/>
      <c r="VU24" s="43"/>
      <c r="VV24" s="43"/>
      <c r="VW24" s="43"/>
      <c r="VX24" s="43"/>
      <c r="VY24" s="43"/>
      <c r="VZ24" s="43"/>
      <c r="WA24" s="43"/>
      <c r="WB24" s="43"/>
      <c r="WC24" s="43"/>
      <c r="WD24" s="43"/>
      <c r="WE24" s="43"/>
      <c r="WF24" s="43"/>
      <c r="WG24" s="43"/>
      <c r="WH24" s="43"/>
      <c r="WI24" s="43"/>
      <c r="WJ24" s="43"/>
      <c r="WK24" s="43"/>
      <c r="WL24" s="43"/>
      <c r="WM24" s="43"/>
      <c r="WN24" s="43"/>
      <c r="WO24" s="43"/>
      <c r="WP24" s="43"/>
      <c r="WQ24" s="43"/>
      <c r="WR24" s="43"/>
      <c r="WS24" s="43"/>
      <c r="WT24" s="43"/>
      <c r="WU24" s="43"/>
      <c r="WV24" s="43"/>
      <c r="WW24" s="43"/>
      <c r="WX24" s="43"/>
      <c r="WY24" s="43"/>
      <c r="WZ24" s="43"/>
      <c r="XA24" s="43"/>
      <c r="XB24" s="43"/>
      <c r="XC24" s="43"/>
      <c r="XD24" s="43"/>
      <c r="XE24" s="43"/>
      <c r="XF24" s="43"/>
      <c r="XG24" s="43"/>
      <c r="XH24" s="43"/>
      <c r="XI24" s="43"/>
      <c r="XJ24" s="43"/>
      <c r="XK24" s="43"/>
      <c r="XL24" s="43"/>
      <c r="XM24" s="43"/>
      <c r="XN24" s="43"/>
      <c r="XO24" s="43"/>
      <c r="XP24" s="43"/>
      <c r="XQ24" s="43"/>
      <c r="XR24" s="43"/>
      <c r="XS24" s="43"/>
      <c r="XT24" s="43"/>
      <c r="XU24" s="43"/>
      <c r="XV24" s="43"/>
      <c r="XW24" s="43"/>
      <c r="XX24" s="43"/>
      <c r="XY24" s="43"/>
      <c r="XZ24" s="43"/>
      <c r="YA24" s="43"/>
      <c r="YB24" s="43"/>
      <c r="YC24" s="43"/>
      <c r="YD24" s="43"/>
      <c r="YE24" s="43"/>
      <c r="YF24" s="43"/>
      <c r="YG24" s="43"/>
      <c r="YH24" s="43"/>
      <c r="YI24" s="43"/>
      <c r="YJ24" s="43"/>
      <c r="YK24" s="43"/>
      <c r="YL24" s="43"/>
      <c r="YM24" s="43"/>
      <c r="YN24" s="43"/>
      <c r="YO24" s="43"/>
      <c r="YP24" s="43"/>
      <c r="YQ24" s="43"/>
      <c r="YR24" s="43"/>
      <c r="YS24" s="43"/>
      <c r="YT24" s="43"/>
      <c r="YU24" s="43"/>
      <c r="YV24" s="43"/>
      <c r="YW24" s="43"/>
      <c r="YX24" s="43"/>
      <c r="YY24" s="43"/>
      <c r="YZ24" s="43"/>
      <c r="ZA24" s="43"/>
      <c r="ZB24" s="43"/>
      <c r="ZC24" s="43"/>
      <c r="ZD24" s="43"/>
      <c r="ZE24" s="43"/>
      <c r="ZF24" s="43"/>
      <c r="ZG24" s="43"/>
      <c r="ZH24" s="43"/>
      <c r="ZI24" s="43"/>
      <c r="ZJ24" s="43"/>
      <c r="ZK24" s="43"/>
      <c r="ZL24" s="43"/>
      <c r="ZM24" s="43"/>
      <c r="ZN24" s="43"/>
      <c r="ZO24" s="43"/>
      <c r="ZP24" s="43"/>
      <c r="ZQ24" s="43"/>
      <c r="ZR24" s="43"/>
      <c r="ZS24" s="43"/>
      <c r="ZT24" s="43"/>
      <c r="ZU24" s="43"/>
      <c r="ZV24" s="43"/>
      <c r="ZW24" s="43"/>
      <c r="ZX24" s="43"/>
      <c r="ZY24" s="43"/>
      <c r="ZZ24" s="43"/>
      <c r="AAA24" s="43"/>
      <c r="AAB24" s="43"/>
      <c r="AAC24" s="43"/>
      <c r="AAD24" s="43"/>
      <c r="AAE24" s="43"/>
      <c r="AAF24" s="43"/>
      <c r="AAG24" s="43"/>
      <c r="AAH24" s="43"/>
      <c r="AAI24" s="43"/>
      <c r="AAJ24" s="43"/>
      <c r="AAK24" s="43"/>
      <c r="AAL24" s="43"/>
      <c r="AAM24" s="43"/>
      <c r="AAN24" s="43"/>
      <c r="AAO24" s="43"/>
      <c r="AAP24" s="43"/>
      <c r="AAQ24" s="43"/>
      <c r="AAR24" s="43"/>
      <c r="AAS24" s="43"/>
      <c r="AAT24" s="43"/>
      <c r="AAU24" s="43"/>
      <c r="AAV24" s="43"/>
      <c r="AAW24" s="43"/>
      <c r="AAX24" s="43"/>
      <c r="AAY24" s="43"/>
      <c r="AAZ24" s="43"/>
      <c r="ABA24" s="43"/>
      <c r="ABB24" s="43"/>
      <c r="ABC24" s="43"/>
      <c r="ABD24" s="43"/>
      <c r="ABE24" s="43"/>
      <c r="ABF24" s="43"/>
      <c r="ABG24" s="43"/>
      <c r="ABH24" s="43"/>
      <c r="ABI24" s="43"/>
      <c r="ABJ24" s="43"/>
      <c r="ABK24" s="43"/>
      <c r="ABL24" s="43"/>
      <c r="ABM24" s="43"/>
      <c r="ABN24" s="43"/>
      <c r="ABO24" s="43"/>
      <c r="ABP24" s="43"/>
      <c r="ABQ24" s="43"/>
      <c r="ABR24" s="43"/>
      <c r="ABS24" s="43"/>
      <c r="ABT24" s="43"/>
      <c r="ABU24" s="43"/>
      <c r="ABV24" s="43"/>
      <c r="ABW24" s="43"/>
      <c r="ABX24" s="43"/>
      <c r="ABY24" s="43"/>
      <c r="ABZ24" s="43"/>
      <c r="ACA24" s="43"/>
      <c r="ACB24" s="43"/>
      <c r="ACC24" s="43"/>
      <c r="ACD24" s="43"/>
      <c r="ACE24" s="43"/>
      <c r="ACF24" s="43"/>
      <c r="ACG24" s="43"/>
      <c r="ACH24" s="43"/>
      <c r="ACI24" s="43"/>
      <c r="ACJ24" s="43"/>
      <c r="ACK24" s="43"/>
      <c r="ACL24" s="43"/>
      <c r="ACM24" s="43"/>
      <c r="ACN24" s="43"/>
      <c r="ACO24" s="43"/>
      <c r="ACP24" s="43"/>
      <c r="ACQ24" s="43"/>
      <c r="ACR24" s="43"/>
      <c r="ACS24" s="43"/>
      <c r="ACT24" s="43"/>
      <c r="ACU24" s="43"/>
      <c r="ACV24" s="43"/>
      <c r="ACW24" s="43"/>
      <c r="ACX24" s="43"/>
      <c r="ACY24" s="43"/>
      <c r="ACZ24" s="43"/>
      <c r="ADA24" s="43"/>
      <c r="ADB24" s="43"/>
      <c r="ADC24" s="43"/>
      <c r="ADD24" s="43"/>
      <c r="ADE24" s="43"/>
      <c r="ADF24" s="43"/>
      <c r="ADG24" s="43"/>
      <c r="ADH24" s="43"/>
      <c r="ADI24" s="43"/>
      <c r="ADJ24" s="43"/>
      <c r="ADK24" s="43"/>
      <c r="ADL24" s="43"/>
      <c r="ADM24" s="43"/>
      <c r="ADN24" s="43"/>
      <c r="ADO24" s="43"/>
      <c r="ADP24" s="43"/>
      <c r="ADQ24" s="43"/>
      <c r="ADR24" s="43"/>
      <c r="ADS24" s="43"/>
      <c r="ADT24" s="43"/>
      <c r="ADU24" s="43"/>
      <c r="ADV24" s="43"/>
      <c r="ADW24" s="43"/>
      <c r="ADX24" s="43"/>
      <c r="ADY24" s="43"/>
      <c r="ADZ24" s="43"/>
      <c r="AEA24" s="43"/>
      <c r="AEB24" s="43"/>
      <c r="AEC24" s="43"/>
      <c r="AED24" s="43"/>
      <c r="AEE24" s="43"/>
      <c r="AEF24" s="43"/>
      <c r="AEG24" s="43"/>
      <c r="AEH24" s="43"/>
      <c r="AEI24" s="43"/>
      <c r="AEJ24" s="43"/>
      <c r="AEK24" s="43"/>
      <c r="AEL24" s="43"/>
      <c r="AEM24" s="43"/>
      <c r="AEN24" s="43"/>
      <c r="AEO24" s="43"/>
      <c r="AEP24" s="43"/>
      <c r="AEQ24" s="43"/>
      <c r="AER24" s="43"/>
      <c r="AES24" s="43"/>
      <c r="AET24" s="43"/>
      <c r="AEU24" s="43"/>
      <c r="AEV24" s="43"/>
      <c r="AEW24" s="43"/>
      <c r="AEX24" s="43"/>
      <c r="AEY24" s="43"/>
      <c r="AEZ24" s="43"/>
      <c r="AFA24" s="43"/>
      <c r="AFB24" s="43"/>
      <c r="AFC24" s="43"/>
      <c r="AFD24" s="43"/>
      <c r="AFE24" s="43"/>
      <c r="AFF24" s="43"/>
      <c r="AFG24" s="43"/>
      <c r="AFH24" s="43"/>
      <c r="AFI24" s="43"/>
      <c r="AFJ24" s="43"/>
      <c r="AFK24" s="43"/>
      <c r="AFL24" s="43"/>
      <c r="AFM24" s="43"/>
      <c r="AFN24" s="43"/>
      <c r="AFO24" s="43"/>
      <c r="AFP24" s="43"/>
      <c r="AFQ24" s="43"/>
      <c r="AFR24" s="43"/>
      <c r="AFS24" s="43"/>
      <c r="AFT24" s="43"/>
      <c r="AFU24" s="43"/>
      <c r="AFV24" s="43"/>
      <c r="AFW24" s="43"/>
      <c r="AFX24" s="43"/>
      <c r="AFY24" s="43"/>
      <c r="AFZ24" s="43"/>
      <c r="AGA24" s="43"/>
      <c r="AGB24" s="43"/>
      <c r="AGC24" s="43"/>
      <c r="AGD24" s="43"/>
      <c r="AGE24" s="43"/>
      <c r="AGF24" s="43"/>
      <c r="AGG24" s="43"/>
      <c r="AGH24" s="43"/>
      <c r="AGI24" s="43"/>
      <c r="AGJ24" s="43"/>
      <c r="AGK24" s="43"/>
      <c r="AGL24" s="43"/>
      <c r="AGM24" s="43"/>
      <c r="AGN24" s="43"/>
      <c r="AGO24" s="43"/>
      <c r="AGP24" s="43"/>
      <c r="AGQ24" s="43"/>
      <c r="AGR24" s="43"/>
      <c r="AGS24" s="43"/>
      <c r="AGT24" s="43"/>
      <c r="AGU24" s="43"/>
      <c r="AGV24" s="43"/>
      <c r="AGW24" s="43"/>
      <c r="AGX24" s="43"/>
      <c r="AGY24" s="43"/>
      <c r="AGZ24" s="43"/>
      <c r="AHA24" s="43"/>
      <c r="AHB24" s="43"/>
      <c r="AHC24" s="43"/>
      <c r="AHD24" s="43"/>
      <c r="AHE24" s="43"/>
      <c r="AHF24" s="43"/>
      <c r="AHG24" s="43"/>
      <c r="AHH24" s="43"/>
      <c r="AHI24" s="43"/>
      <c r="AHJ24" s="43"/>
      <c r="AHK24" s="43"/>
      <c r="AHL24" s="43"/>
      <c r="AHM24" s="43"/>
      <c r="AHN24" s="43"/>
      <c r="AHO24" s="43"/>
      <c r="AHP24" s="43"/>
      <c r="AHQ24" s="43"/>
      <c r="AHR24" s="43"/>
      <c r="AHS24" s="43"/>
      <c r="AHT24" s="43"/>
      <c r="AHU24" s="43"/>
      <c r="AHV24" s="43"/>
      <c r="AHW24" s="43"/>
      <c r="AHX24" s="43"/>
      <c r="AHY24" s="43"/>
      <c r="AHZ24" s="43"/>
      <c r="AIA24" s="43"/>
      <c r="AIB24" s="43"/>
      <c r="AIC24" s="43"/>
      <c r="AID24" s="43"/>
      <c r="AIE24" s="43"/>
      <c r="AIF24" s="43"/>
      <c r="AIG24" s="43"/>
      <c r="AIH24" s="43"/>
      <c r="AII24" s="43"/>
      <c r="AIJ24" s="43"/>
      <c r="AIK24" s="43"/>
      <c r="AIL24" s="43"/>
      <c r="AIM24" s="43"/>
      <c r="AIN24" s="43"/>
      <c r="AIO24" s="43"/>
      <c r="AIP24" s="43"/>
      <c r="AIQ24" s="43"/>
      <c r="AIR24" s="43"/>
      <c r="AIS24" s="43"/>
      <c r="AIT24" s="43"/>
      <c r="AIU24" s="43"/>
      <c r="AIV24" s="43"/>
      <c r="AIW24" s="43"/>
      <c r="AIX24" s="43"/>
      <c r="AIY24" s="43"/>
      <c r="AIZ24" s="43"/>
      <c r="AJA24" s="43"/>
      <c r="AJB24" s="43"/>
      <c r="AJC24" s="43"/>
      <c r="AJD24" s="43"/>
      <c r="AJE24" s="43"/>
      <c r="AJF24" s="43"/>
      <c r="AJG24" s="43"/>
      <c r="AJH24" s="43"/>
      <c r="AJI24" s="43"/>
      <c r="AJJ24" s="43"/>
      <c r="AJK24" s="43"/>
      <c r="AJL24" s="43"/>
      <c r="AJM24" s="43"/>
      <c r="AJN24" s="43"/>
      <c r="AJO24" s="43"/>
      <c r="AJP24" s="43"/>
      <c r="AJQ24" s="43"/>
      <c r="AJR24" s="43"/>
      <c r="AJS24" s="43"/>
      <c r="AJT24" s="43"/>
      <c r="AJU24" s="43"/>
      <c r="AJV24" s="43"/>
      <c r="AJW24" s="43"/>
      <c r="AJX24" s="43"/>
      <c r="AJY24" s="43"/>
      <c r="AJZ24" s="43"/>
      <c r="AKA24" s="43"/>
      <c r="AKB24" s="43"/>
      <c r="AKC24" s="43"/>
      <c r="AKD24" s="43"/>
      <c r="AKE24" s="43"/>
      <c r="AKF24" s="43"/>
      <c r="AKG24" s="43"/>
      <c r="AKH24" s="43"/>
      <c r="AKI24" s="43"/>
      <c r="AKJ24" s="43"/>
      <c r="AKK24" s="43"/>
      <c r="AKL24" s="43"/>
      <c r="AKM24" s="43"/>
      <c r="AKN24" s="43"/>
      <c r="AKO24" s="43"/>
      <c r="AKP24" s="43"/>
      <c r="AKQ24" s="43"/>
      <c r="AKR24" s="43"/>
      <c r="AKS24" s="43"/>
      <c r="AKT24" s="43"/>
      <c r="AKU24" s="43"/>
      <c r="AKV24" s="43"/>
      <c r="AKW24" s="43"/>
      <c r="AKX24" s="43"/>
      <c r="AKY24" s="43"/>
      <c r="AKZ24" s="43"/>
      <c r="ALA24" s="43"/>
      <c r="ALB24" s="43"/>
      <c r="ALC24" s="43"/>
      <c r="ALD24" s="43"/>
      <c r="ALE24" s="43"/>
      <c r="ALF24" s="43"/>
      <c r="ALG24" s="43"/>
      <c r="ALH24" s="43"/>
      <c r="ALI24" s="43"/>
      <c r="ALJ24" s="43"/>
      <c r="ALK24" s="43"/>
      <c r="ALL24" s="43"/>
      <c r="ALM24" s="43"/>
      <c r="ALN24" s="43"/>
      <c r="ALO24" s="43"/>
      <c r="ALP24" s="43"/>
      <c r="ALQ24" s="43"/>
      <c r="ALR24" s="43"/>
      <c r="ALS24" s="43"/>
      <c r="ALT24" s="43"/>
      <c r="ALU24" s="43"/>
      <c r="ALV24" s="43"/>
      <c r="ALW24" s="43"/>
      <c r="ALX24" s="43"/>
      <c r="ALY24" s="43"/>
      <c r="ALZ24" s="43"/>
      <c r="AMA24" s="43"/>
      <c r="AMB24" s="43"/>
      <c r="AMC24" s="43"/>
      <c r="AMD24" s="43"/>
      <c r="AME24" s="43"/>
      <c r="AMF24" s="43"/>
      <c r="AMG24" s="43"/>
      <c r="AMH24" s="43"/>
      <c r="AMI24" s="43"/>
      <c r="AMJ24" s="43"/>
    </row>
    <row r="25" spans="1:1024" ht="55.5" customHeight="1" x14ac:dyDescent="0.25">
      <c r="A25" s="108"/>
      <c r="B25" s="45" t="s">
        <v>116</v>
      </c>
      <c r="C25" s="46"/>
      <c r="D25" s="45" t="s">
        <v>117</v>
      </c>
      <c r="E25" s="47"/>
      <c r="F25" s="47"/>
      <c r="G25" s="47"/>
      <c r="H25" s="46"/>
      <c r="I25" s="45" t="s">
        <v>115</v>
      </c>
      <c r="J25" s="46"/>
      <c r="K25" s="48">
        <v>506.85</v>
      </c>
      <c r="L25" s="49"/>
      <c r="M25" s="50">
        <f t="shared" si="0"/>
        <v>5.0685000000000001E-2</v>
      </c>
      <c r="N25" s="51"/>
      <c r="O25" s="35">
        <v>10000</v>
      </c>
      <c r="P25" s="35"/>
    </row>
    <row r="26" spans="1:1024" ht="55.5" customHeight="1" x14ac:dyDescent="0.25">
      <c r="A26" s="108"/>
      <c r="B26" s="45" t="s">
        <v>119</v>
      </c>
      <c r="C26" s="46"/>
      <c r="D26" s="45" t="s">
        <v>120</v>
      </c>
      <c r="E26" s="47"/>
      <c r="F26" s="47"/>
      <c r="G26" s="47"/>
      <c r="H26" s="46"/>
      <c r="I26" s="45" t="s">
        <v>118</v>
      </c>
      <c r="J26" s="46"/>
      <c r="K26" s="48">
        <v>50.26</v>
      </c>
      <c r="L26" s="49"/>
      <c r="M26" s="50">
        <f t="shared" si="0"/>
        <v>0.10052</v>
      </c>
      <c r="N26" s="51"/>
      <c r="O26" s="35">
        <v>500</v>
      </c>
      <c r="P26" s="35"/>
    </row>
    <row r="27" spans="1:1024" ht="55.5" customHeight="1" x14ac:dyDescent="0.25">
      <c r="A27" s="108"/>
      <c r="B27" s="45" t="s">
        <v>122</v>
      </c>
      <c r="C27" s="46"/>
      <c r="D27" s="45" t="s">
        <v>123</v>
      </c>
      <c r="E27" s="47"/>
      <c r="F27" s="47"/>
      <c r="G27" s="47"/>
      <c r="H27" s="46"/>
      <c r="I27" s="45" t="s">
        <v>121</v>
      </c>
      <c r="J27" s="46"/>
      <c r="K27" s="48">
        <v>26.82</v>
      </c>
      <c r="L27" s="49"/>
      <c r="M27" s="50">
        <f t="shared" si="0"/>
        <v>5.364E-2</v>
      </c>
      <c r="N27" s="51"/>
      <c r="O27" s="35">
        <v>500</v>
      </c>
      <c r="P27" s="35"/>
    </row>
    <row r="28" spans="1:1024" ht="55.5" customHeight="1" x14ac:dyDescent="0.25">
      <c r="A28" s="108"/>
      <c r="B28" s="45" t="s">
        <v>86</v>
      </c>
      <c r="C28" s="46"/>
      <c r="D28" s="45" t="s">
        <v>125</v>
      </c>
      <c r="E28" s="47"/>
      <c r="F28" s="47"/>
      <c r="G28" s="47"/>
      <c r="H28" s="46"/>
      <c r="I28" s="45" t="s">
        <v>124</v>
      </c>
      <c r="J28" s="46"/>
      <c r="K28" s="48">
        <v>453.15</v>
      </c>
      <c r="L28" s="49"/>
      <c r="M28" s="50">
        <f t="shared" si="0"/>
        <v>6.0419999999999995E-2</v>
      </c>
      <c r="N28" s="51"/>
      <c r="O28" s="35">
        <v>7500</v>
      </c>
      <c r="P28" s="35"/>
    </row>
    <row r="29" spans="1:1024" ht="55.5" customHeight="1" x14ac:dyDescent="0.25">
      <c r="A29" s="108"/>
      <c r="B29" s="45" t="s">
        <v>127</v>
      </c>
      <c r="C29" s="46"/>
      <c r="D29" s="45" t="s">
        <v>128</v>
      </c>
      <c r="E29" s="47"/>
      <c r="F29" s="47"/>
      <c r="G29" s="47"/>
      <c r="H29" s="46"/>
      <c r="I29" s="45" t="s">
        <v>126</v>
      </c>
      <c r="J29" s="46"/>
      <c r="K29" s="48">
        <v>532.20000000000005</v>
      </c>
      <c r="L29" s="49"/>
      <c r="M29" s="50">
        <f t="shared" si="0"/>
        <v>7.0960000000000009E-2</v>
      </c>
      <c r="N29" s="51"/>
      <c r="O29" s="35">
        <v>7500</v>
      </c>
      <c r="P29" s="35"/>
    </row>
    <row r="30" spans="1:1024" ht="55.5" customHeight="1" x14ac:dyDescent="0.25">
      <c r="A30" s="108"/>
      <c r="B30" s="45" t="s">
        <v>130</v>
      </c>
      <c r="C30" s="46"/>
      <c r="D30" s="45" t="s">
        <v>131</v>
      </c>
      <c r="E30" s="47"/>
      <c r="F30" s="47"/>
      <c r="G30" s="47"/>
      <c r="H30" s="46"/>
      <c r="I30" s="45" t="s">
        <v>129</v>
      </c>
      <c r="J30" s="46"/>
      <c r="K30" s="48">
        <v>28.89</v>
      </c>
      <c r="L30" s="49"/>
      <c r="M30" s="50">
        <f t="shared" si="0"/>
        <v>5.7779999999999998E-2</v>
      </c>
      <c r="N30" s="51"/>
      <c r="O30" s="35">
        <v>500</v>
      </c>
      <c r="P30" s="35"/>
    </row>
    <row r="31" spans="1:1024" ht="55.5" customHeight="1" x14ac:dyDescent="0.25">
      <c r="A31" s="108"/>
      <c r="B31" s="45" t="s">
        <v>95</v>
      </c>
      <c r="C31" s="46"/>
      <c r="D31" s="45" t="s">
        <v>99</v>
      </c>
      <c r="E31" s="47"/>
      <c r="F31" s="47"/>
      <c r="G31" s="47"/>
      <c r="H31" s="46"/>
      <c r="I31" s="45" t="s">
        <v>132</v>
      </c>
      <c r="J31" s="46"/>
      <c r="K31" s="48">
        <v>95</v>
      </c>
      <c r="L31" s="49"/>
      <c r="M31" s="50">
        <f t="shared" si="0"/>
        <v>0.19</v>
      </c>
      <c r="N31" s="51"/>
      <c r="O31" s="35">
        <v>500</v>
      </c>
      <c r="P31" s="35"/>
    </row>
    <row r="32" spans="1:1024" ht="55.5" customHeight="1" x14ac:dyDescent="0.25">
      <c r="A32" s="108"/>
      <c r="B32" s="45" t="s">
        <v>101</v>
      </c>
      <c r="C32" s="46"/>
      <c r="D32" s="45" t="s">
        <v>134</v>
      </c>
      <c r="E32" s="47"/>
      <c r="F32" s="47"/>
      <c r="G32" s="47"/>
      <c r="H32" s="46"/>
      <c r="I32" s="45" t="s">
        <v>133</v>
      </c>
      <c r="J32" s="46"/>
      <c r="K32" s="48">
        <v>950</v>
      </c>
      <c r="L32" s="49"/>
      <c r="M32" s="50">
        <f t="shared" si="0"/>
        <v>0.19</v>
      </c>
      <c r="N32" s="51"/>
      <c r="O32" s="35">
        <v>5000</v>
      </c>
      <c r="P32" s="35"/>
    </row>
    <row r="33" spans="1:1024" ht="27" customHeight="1" x14ac:dyDescent="0.25">
      <c r="A33" s="81"/>
      <c r="B33" s="45"/>
      <c r="C33" s="46"/>
      <c r="D33" s="45"/>
      <c r="E33" s="47"/>
      <c r="F33" s="47"/>
      <c r="G33" s="47"/>
      <c r="H33" s="46"/>
      <c r="I33" s="45"/>
      <c r="J33" s="46"/>
      <c r="K33" s="48"/>
      <c r="L33" s="49"/>
      <c r="M33" s="59">
        <f>M24</f>
        <v>4.0768333333333337E-2</v>
      </c>
      <c r="N33" s="60"/>
      <c r="O33" s="35"/>
      <c r="P33" s="35"/>
    </row>
    <row r="34" spans="1:1024" s="44" customFormat="1" ht="55.5" customHeight="1" x14ac:dyDescent="0.25">
      <c r="A34" s="80">
        <v>2</v>
      </c>
      <c r="B34" s="52" t="s">
        <v>98</v>
      </c>
      <c r="C34" s="53"/>
      <c r="D34" s="52" t="s">
        <v>136</v>
      </c>
      <c r="E34" s="54"/>
      <c r="F34" s="54"/>
      <c r="G34" s="54"/>
      <c r="H34" s="53"/>
      <c r="I34" s="52" t="s">
        <v>135</v>
      </c>
      <c r="J34" s="53"/>
      <c r="K34" s="55">
        <v>2800</v>
      </c>
      <c r="L34" s="56"/>
      <c r="M34" s="57">
        <f>K34/O34</f>
        <v>0.5</v>
      </c>
      <c r="N34" s="58"/>
      <c r="O34" s="42">
        <v>5600</v>
      </c>
      <c r="P34" s="42" t="s">
        <v>148</v>
      </c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3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43"/>
      <c r="EP34" s="43"/>
      <c r="EQ34" s="43"/>
      <c r="ER34" s="43"/>
      <c r="ES34" s="43"/>
      <c r="ET34" s="43"/>
      <c r="EU34" s="43"/>
      <c r="EV34" s="43"/>
      <c r="EW34" s="43"/>
      <c r="EX34" s="43"/>
      <c r="EY34" s="43"/>
      <c r="EZ34" s="43"/>
      <c r="FA34" s="43"/>
      <c r="FB34" s="43"/>
      <c r="FC34" s="43"/>
      <c r="FD34" s="43"/>
      <c r="FE34" s="43"/>
      <c r="FF34" s="43"/>
      <c r="FG34" s="43"/>
      <c r="FH34" s="43"/>
      <c r="FI34" s="43"/>
      <c r="FJ34" s="43"/>
      <c r="FK34" s="43"/>
      <c r="FL34" s="43"/>
      <c r="FM34" s="43"/>
      <c r="FN34" s="43"/>
      <c r="FO34" s="43"/>
      <c r="FP34" s="43"/>
      <c r="FQ34" s="43"/>
      <c r="FR34" s="43"/>
      <c r="FS34" s="43"/>
      <c r="FT34" s="43"/>
      <c r="FU34" s="43"/>
      <c r="FV34" s="43"/>
      <c r="FW34" s="43"/>
      <c r="FX34" s="43"/>
      <c r="FY34" s="43"/>
      <c r="FZ34" s="43"/>
      <c r="GA34" s="43"/>
      <c r="GB34" s="43"/>
      <c r="GC34" s="43"/>
      <c r="GD34" s="43"/>
      <c r="GE34" s="43"/>
      <c r="GF34" s="43"/>
      <c r="GG34" s="43"/>
      <c r="GH34" s="43"/>
      <c r="GI34" s="43"/>
      <c r="GJ34" s="43"/>
      <c r="GK34" s="43"/>
      <c r="GL34" s="43"/>
      <c r="GM34" s="43"/>
      <c r="GN34" s="43"/>
      <c r="GO34" s="43"/>
      <c r="GP34" s="43"/>
      <c r="GQ34" s="43"/>
      <c r="GR34" s="43"/>
      <c r="GS34" s="43"/>
      <c r="GT34" s="43"/>
      <c r="GU34" s="43"/>
      <c r="GV34" s="43"/>
      <c r="GW34" s="43"/>
      <c r="GX34" s="43"/>
      <c r="GY34" s="43"/>
      <c r="GZ34" s="43"/>
      <c r="HA34" s="43"/>
      <c r="HB34" s="43"/>
      <c r="HC34" s="43"/>
      <c r="HD34" s="43"/>
      <c r="HE34" s="43"/>
      <c r="HF34" s="43"/>
      <c r="HG34" s="43"/>
      <c r="HH34" s="43"/>
      <c r="HI34" s="43"/>
      <c r="HJ34" s="43"/>
      <c r="HK34" s="43"/>
      <c r="HL34" s="43"/>
      <c r="HM34" s="43"/>
      <c r="HN34" s="43"/>
      <c r="HO34" s="43"/>
      <c r="HP34" s="43"/>
      <c r="HQ34" s="43"/>
      <c r="HR34" s="43"/>
      <c r="HS34" s="43"/>
      <c r="HT34" s="43"/>
      <c r="HU34" s="43"/>
      <c r="HV34" s="43"/>
      <c r="HW34" s="43"/>
      <c r="HX34" s="43"/>
      <c r="HY34" s="43"/>
      <c r="HZ34" s="43"/>
      <c r="IA34" s="43"/>
      <c r="IB34" s="43"/>
      <c r="IC34" s="43"/>
      <c r="ID34" s="43"/>
      <c r="IE34" s="43"/>
      <c r="IF34" s="43"/>
      <c r="IG34" s="43"/>
      <c r="IH34" s="43"/>
      <c r="II34" s="43"/>
      <c r="IJ34" s="43"/>
      <c r="IK34" s="43"/>
      <c r="IL34" s="43"/>
      <c r="IM34" s="43"/>
      <c r="IN34" s="43"/>
      <c r="IO34" s="43"/>
      <c r="IP34" s="43"/>
      <c r="IQ34" s="43"/>
      <c r="IR34" s="43"/>
      <c r="IS34" s="43"/>
      <c r="IT34" s="43"/>
      <c r="IU34" s="43"/>
      <c r="IV34" s="43"/>
      <c r="IW34" s="43"/>
      <c r="IX34" s="43"/>
      <c r="IY34" s="43"/>
      <c r="IZ34" s="43"/>
      <c r="JA34" s="43"/>
      <c r="JB34" s="43"/>
      <c r="JC34" s="43"/>
      <c r="JD34" s="43"/>
      <c r="JE34" s="43"/>
      <c r="JF34" s="43"/>
      <c r="JG34" s="43"/>
      <c r="JH34" s="43"/>
      <c r="JI34" s="43"/>
      <c r="JJ34" s="43"/>
      <c r="JK34" s="43"/>
      <c r="JL34" s="43"/>
      <c r="JM34" s="43"/>
      <c r="JN34" s="43"/>
      <c r="JO34" s="43"/>
      <c r="JP34" s="43"/>
      <c r="JQ34" s="43"/>
      <c r="JR34" s="43"/>
      <c r="JS34" s="43"/>
      <c r="JT34" s="43"/>
      <c r="JU34" s="43"/>
      <c r="JV34" s="43"/>
      <c r="JW34" s="43"/>
      <c r="JX34" s="43"/>
      <c r="JY34" s="43"/>
      <c r="JZ34" s="43"/>
      <c r="KA34" s="43"/>
      <c r="KB34" s="43"/>
      <c r="KC34" s="43"/>
      <c r="KD34" s="43"/>
      <c r="KE34" s="43"/>
      <c r="KF34" s="43"/>
      <c r="KG34" s="43"/>
      <c r="KH34" s="43"/>
      <c r="KI34" s="43"/>
      <c r="KJ34" s="43"/>
      <c r="KK34" s="43"/>
      <c r="KL34" s="43"/>
      <c r="KM34" s="43"/>
      <c r="KN34" s="43"/>
      <c r="KO34" s="43"/>
      <c r="KP34" s="43"/>
      <c r="KQ34" s="43"/>
      <c r="KR34" s="43"/>
      <c r="KS34" s="43"/>
      <c r="KT34" s="43"/>
      <c r="KU34" s="43"/>
      <c r="KV34" s="43"/>
      <c r="KW34" s="43"/>
      <c r="KX34" s="43"/>
      <c r="KY34" s="43"/>
      <c r="KZ34" s="43"/>
      <c r="LA34" s="43"/>
      <c r="LB34" s="43"/>
      <c r="LC34" s="43"/>
      <c r="LD34" s="43"/>
      <c r="LE34" s="43"/>
      <c r="LF34" s="43"/>
      <c r="LG34" s="43"/>
      <c r="LH34" s="43"/>
      <c r="LI34" s="43"/>
      <c r="LJ34" s="43"/>
      <c r="LK34" s="43"/>
      <c r="LL34" s="43"/>
      <c r="LM34" s="43"/>
      <c r="LN34" s="43"/>
      <c r="LO34" s="43"/>
      <c r="LP34" s="43"/>
      <c r="LQ34" s="43"/>
      <c r="LR34" s="43"/>
      <c r="LS34" s="43"/>
      <c r="LT34" s="43"/>
      <c r="LU34" s="43"/>
      <c r="LV34" s="43"/>
      <c r="LW34" s="43"/>
      <c r="LX34" s="43"/>
      <c r="LY34" s="43"/>
      <c r="LZ34" s="43"/>
      <c r="MA34" s="43"/>
      <c r="MB34" s="43"/>
      <c r="MC34" s="43"/>
      <c r="MD34" s="43"/>
      <c r="ME34" s="43"/>
      <c r="MF34" s="43"/>
      <c r="MG34" s="43"/>
      <c r="MH34" s="43"/>
      <c r="MI34" s="43"/>
      <c r="MJ34" s="43"/>
      <c r="MK34" s="43"/>
      <c r="ML34" s="43"/>
      <c r="MM34" s="43"/>
      <c r="MN34" s="43"/>
      <c r="MO34" s="43"/>
      <c r="MP34" s="43"/>
      <c r="MQ34" s="43"/>
      <c r="MR34" s="43"/>
      <c r="MS34" s="43"/>
      <c r="MT34" s="43"/>
      <c r="MU34" s="43"/>
      <c r="MV34" s="43"/>
      <c r="MW34" s="43"/>
      <c r="MX34" s="43"/>
      <c r="MY34" s="43"/>
      <c r="MZ34" s="43"/>
      <c r="NA34" s="43"/>
      <c r="NB34" s="43"/>
      <c r="NC34" s="43"/>
      <c r="ND34" s="43"/>
      <c r="NE34" s="43"/>
      <c r="NF34" s="43"/>
      <c r="NG34" s="43"/>
      <c r="NH34" s="43"/>
      <c r="NI34" s="43"/>
      <c r="NJ34" s="43"/>
      <c r="NK34" s="43"/>
      <c r="NL34" s="43"/>
      <c r="NM34" s="43"/>
      <c r="NN34" s="43"/>
      <c r="NO34" s="43"/>
      <c r="NP34" s="43"/>
      <c r="NQ34" s="43"/>
      <c r="NR34" s="43"/>
      <c r="NS34" s="43"/>
      <c r="NT34" s="43"/>
      <c r="NU34" s="43"/>
      <c r="NV34" s="43"/>
      <c r="NW34" s="43"/>
      <c r="NX34" s="43"/>
      <c r="NY34" s="43"/>
      <c r="NZ34" s="43"/>
      <c r="OA34" s="43"/>
      <c r="OB34" s="43"/>
      <c r="OC34" s="43"/>
      <c r="OD34" s="43"/>
      <c r="OE34" s="43"/>
      <c r="OF34" s="43"/>
      <c r="OG34" s="43"/>
      <c r="OH34" s="43"/>
      <c r="OI34" s="43"/>
      <c r="OJ34" s="43"/>
      <c r="OK34" s="43"/>
      <c r="OL34" s="43"/>
      <c r="OM34" s="43"/>
      <c r="ON34" s="43"/>
      <c r="OO34" s="43"/>
      <c r="OP34" s="43"/>
      <c r="OQ34" s="43"/>
      <c r="OR34" s="43"/>
      <c r="OS34" s="43"/>
      <c r="OT34" s="43"/>
      <c r="OU34" s="43"/>
      <c r="OV34" s="43"/>
      <c r="OW34" s="43"/>
      <c r="OX34" s="43"/>
      <c r="OY34" s="43"/>
      <c r="OZ34" s="43"/>
      <c r="PA34" s="43"/>
      <c r="PB34" s="43"/>
      <c r="PC34" s="43"/>
      <c r="PD34" s="43"/>
      <c r="PE34" s="43"/>
      <c r="PF34" s="43"/>
      <c r="PG34" s="43"/>
      <c r="PH34" s="43"/>
      <c r="PI34" s="43"/>
      <c r="PJ34" s="43"/>
      <c r="PK34" s="43"/>
      <c r="PL34" s="43"/>
      <c r="PM34" s="43"/>
      <c r="PN34" s="43"/>
      <c r="PO34" s="43"/>
      <c r="PP34" s="43"/>
      <c r="PQ34" s="43"/>
      <c r="PR34" s="43"/>
      <c r="PS34" s="43"/>
      <c r="PT34" s="43"/>
      <c r="PU34" s="43"/>
      <c r="PV34" s="43"/>
      <c r="PW34" s="43"/>
      <c r="PX34" s="43"/>
      <c r="PY34" s="43"/>
      <c r="PZ34" s="43"/>
      <c r="QA34" s="43"/>
      <c r="QB34" s="43"/>
      <c r="QC34" s="43"/>
      <c r="QD34" s="43"/>
      <c r="QE34" s="43"/>
      <c r="QF34" s="43"/>
      <c r="QG34" s="43"/>
      <c r="QH34" s="43"/>
      <c r="QI34" s="43"/>
      <c r="QJ34" s="43"/>
      <c r="QK34" s="43"/>
      <c r="QL34" s="43"/>
      <c r="QM34" s="43"/>
      <c r="QN34" s="43"/>
      <c r="QO34" s="43"/>
      <c r="QP34" s="43"/>
      <c r="QQ34" s="43"/>
      <c r="QR34" s="43"/>
      <c r="QS34" s="43"/>
      <c r="QT34" s="43"/>
      <c r="QU34" s="43"/>
      <c r="QV34" s="43"/>
      <c r="QW34" s="43"/>
      <c r="QX34" s="43"/>
      <c r="QY34" s="43"/>
      <c r="QZ34" s="43"/>
      <c r="RA34" s="43"/>
      <c r="RB34" s="43"/>
      <c r="RC34" s="43"/>
      <c r="RD34" s="43"/>
      <c r="RE34" s="43"/>
      <c r="RF34" s="43"/>
      <c r="RG34" s="43"/>
      <c r="RH34" s="43"/>
      <c r="RI34" s="43"/>
      <c r="RJ34" s="43"/>
      <c r="RK34" s="43"/>
      <c r="RL34" s="43"/>
      <c r="RM34" s="43"/>
      <c r="RN34" s="43"/>
      <c r="RO34" s="43"/>
      <c r="RP34" s="43"/>
      <c r="RQ34" s="43"/>
      <c r="RR34" s="43"/>
      <c r="RS34" s="43"/>
      <c r="RT34" s="43"/>
      <c r="RU34" s="43"/>
      <c r="RV34" s="43"/>
      <c r="RW34" s="43"/>
      <c r="RX34" s="43"/>
      <c r="RY34" s="43"/>
      <c r="RZ34" s="43"/>
      <c r="SA34" s="43"/>
      <c r="SB34" s="43"/>
      <c r="SC34" s="43"/>
      <c r="SD34" s="43"/>
      <c r="SE34" s="43"/>
      <c r="SF34" s="43"/>
      <c r="SG34" s="43"/>
      <c r="SH34" s="43"/>
      <c r="SI34" s="43"/>
      <c r="SJ34" s="43"/>
      <c r="SK34" s="43"/>
      <c r="SL34" s="43"/>
      <c r="SM34" s="43"/>
      <c r="SN34" s="43"/>
      <c r="SO34" s="43"/>
      <c r="SP34" s="43"/>
      <c r="SQ34" s="43"/>
      <c r="SR34" s="43"/>
      <c r="SS34" s="43"/>
      <c r="ST34" s="43"/>
      <c r="SU34" s="43"/>
      <c r="SV34" s="43"/>
      <c r="SW34" s="43"/>
      <c r="SX34" s="43"/>
      <c r="SY34" s="43"/>
      <c r="SZ34" s="43"/>
      <c r="TA34" s="43"/>
      <c r="TB34" s="43"/>
      <c r="TC34" s="43"/>
      <c r="TD34" s="43"/>
      <c r="TE34" s="43"/>
      <c r="TF34" s="43"/>
      <c r="TG34" s="43"/>
      <c r="TH34" s="43"/>
      <c r="TI34" s="43"/>
      <c r="TJ34" s="43"/>
      <c r="TK34" s="43"/>
      <c r="TL34" s="43"/>
      <c r="TM34" s="43"/>
      <c r="TN34" s="43"/>
      <c r="TO34" s="43"/>
      <c r="TP34" s="43"/>
      <c r="TQ34" s="43"/>
      <c r="TR34" s="43"/>
      <c r="TS34" s="43"/>
      <c r="TT34" s="43"/>
      <c r="TU34" s="43"/>
      <c r="TV34" s="43"/>
      <c r="TW34" s="43"/>
      <c r="TX34" s="43"/>
      <c r="TY34" s="43"/>
      <c r="TZ34" s="43"/>
      <c r="UA34" s="43"/>
      <c r="UB34" s="43"/>
      <c r="UC34" s="43"/>
      <c r="UD34" s="43"/>
      <c r="UE34" s="43"/>
      <c r="UF34" s="43"/>
      <c r="UG34" s="43"/>
      <c r="UH34" s="43"/>
      <c r="UI34" s="43"/>
      <c r="UJ34" s="43"/>
      <c r="UK34" s="43"/>
      <c r="UL34" s="43"/>
      <c r="UM34" s="43"/>
      <c r="UN34" s="43"/>
      <c r="UO34" s="43"/>
      <c r="UP34" s="43"/>
      <c r="UQ34" s="43"/>
      <c r="UR34" s="43"/>
      <c r="US34" s="43"/>
      <c r="UT34" s="43"/>
      <c r="UU34" s="43"/>
      <c r="UV34" s="43"/>
      <c r="UW34" s="43"/>
      <c r="UX34" s="43"/>
      <c r="UY34" s="43"/>
      <c r="UZ34" s="43"/>
      <c r="VA34" s="43"/>
      <c r="VB34" s="43"/>
      <c r="VC34" s="43"/>
      <c r="VD34" s="43"/>
      <c r="VE34" s="43"/>
      <c r="VF34" s="43"/>
      <c r="VG34" s="43"/>
      <c r="VH34" s="43"/>
      <c r="VI34" s="43"/>
      <c r="VJ34" s="43"/>
      <c r="VK34" s="43"/>
      <c r="VL34" s="43"/>
      <c r="VM34" s="43"/>
      <c r="VN34" s="43"/>
      <c r="VO34" s="43"/>
      <c r="VP34" s="43"/>
      <c r="VQ34" s="43"/>
      <c r="VR34" s="43"/>
      <c r="VS34" s="43"/>
      <c r="VT34" s="43"/>
      <c r="VU34" s="43"/>
      <c r="VV34" s="43"/>
      <c r="VW34" s="43"/>
      <c r="VX34" s="43"/>
      <c r="VY34" s="43"/>
      <c r="VZ34" s="43"/>
      <c r="WA34" s="43"/>
      <c r="WB34" s="43"/>
      <c r="WC34" s="43"/>
      <c r="WD34" s="43"/>
      <c r="WE34" s="43"/>
      <c r="WF34" s="43"/>
      <c r="WG34" s="43"/>
      <c r="WH34" s="43"/>
      <c r="WI34" s="43"/>
      <c r="WJ34" s="43"/>
      <c r="WK34" s="43"/>
      <c r="WL34" s="43"/>
      <c r="WM34" s="43"/>
      <c r="WN34" s="43"/>
      <c r="WO34" s="43"/>
      <c r="WP34" s="43"/>
      <c r="WQ34" s="43"/>
      <c r="WR34" s="43"/>
      <c r="WS34" s="43"/>
      <c r="WT34" s="43"/>
      <c r="WU34" s="43"/>
      <c r="WV34" s="43"/>
      <c r="WW34" s="43"/>
      <c r="WX34" s="43"/>
      <c r="WY34" s="43"/>
      <c r="WZ34" s="43"/>
      <c r="XA34" s="43"/>
      <c r="XB34" s="43"/>
      <c r="XC34" s="43"/>
      <c r="XD34" s="43"/>
      <c r="XE34" s="43"/>
      <c r="XF34" s="43"/>
      <c r="XG34" s="43"/>
      <c r="XH34" s="43"/>
      <c r="XI34" s="43"/>
      <c r="XJ34" s="43"/>
      <c r="XK34" s="43"/>
      <c r="XL34" s="43"/>
      <c r="XM34" s="43"/>
      <c r="XN34" s="43"/>
      <c r="XO34" s="43"/>
      <c r="XP34" s="43"/>
      <c r="XQ34" s="43"/>
      <c r="XR34" s="43"/>
      <c r="XS34" s="43"/>
      <c r="XT34" s="43"/>
      <c r="XU34" s="43"/>
      <c r="XV34" s="43"/>
      <c r="XW34" s="43"/>
      <c r="XX34" s="43"/>
      <c r="XY34" s="43"/>
      <c r="XZ34" s="43"/>
      <c r="YA34" s="43"/>
      <c r="YB34" s="43"/>
      <c r="YC34" s="43"/>
      <c r="YD34" s="43"/>
      <c r="YE34" s="43"/>
      <c r="YF34" s="43"/>
      <c r="YG34" s="43"/>
      <c r="YH34" s="43"/>
      <c r="YI34" s="43"/>
      <c r="YJ34" s="43"/>
      <c r="YK34" s="43"/>
      <c r="YL34" s="43"/>
      <c r="YM34" s="43"/>
      <c r="YN34" s="43"/>
      <c r="YO34" s="43"/>
      <c r="YP34" s="43"/>
      <c r="YQ34" s="43"/>
      <c r="YR34" s="43"/>
      <c r="YS34" s="43"/>
      <c r="YT34" s="43"/>
      <c r="YU34" s="43"/>
      <c r="YV34" s="43"/>
      <c r="YW34" s="43"/>
      <c r="YX34" s="43"/>
      <c r="YY34" s="43"/>
      <c r="YZ34" s="43"/>
      <c r="ZA34" s="43"/>
      <c r="ZB34" s="43"/>
      <c r="ZC34" s="43"/>
      <c r="ZD34" s="43"/>
      <c r="ZE34" s="43"/>
      <c r="ZF34" s="43"/>
      <c r="ZG34" s="43"/>
      <c r="ZH34" s="43"/>
      <c r="ZI34" s="43"/>
      <c r="ZJ34" s="43"/>
      <c r="ZK34" s="43"/>
      <c r="ZL34" s="43"/>
      <c r="ZM34" s="43"/>
      <c r="ZN34" s="43"/>
      <c r="ZO34" s="43"/>
      <c r="ZP34" s="43"/>
      <c r="ZQ34" s="43"/>
      <c r="ZR34" s="43"/>
      <c r="ZS34" s="43"/>
      <c r="ZT34" s="43"/>
      <c r="ZU34" s="43"/>
      <c r="ZV34" s="43"/>
      <c r="ZW34" s="43"/>
      <c r="ZX34" s="43"/>
      <c r="ZY34" s="43"/>
      <c r="ZZ34" s="43"/>
      <c r="AAA34" s="43"/>
      <c r="AAB34" s="43"/>
      <c r="AAC34" s="43"/>
      <c r="AAD34" s="43"/>
      <c r="AAE34" s="43"/>
      <c r="AAF34" s="43"/>
      <c r="AAG34" s="43"/>
      <c r="AAH34" s="43"/>
      <c r="AAI34" s="43"/>
      <c r="AAJ34" s="43"/>
      <c r="AAK34" s="43"/>
      <c r="AAL34" s="43"/>
      <c r="AAM34" s="43"/>
      <c r="AAN34" s="43"/>
      <c r="AAO34" s="43"/>
      <c r="AAP34" s="43"/>
      <c r="AAQ34" s="43"/>
      <c r="AAR34" s="43"/>
      <c r="AAS34" s="43"/>
      <c r="AAT34" s="43"/>
      <c r="AAU34" s="43"/>
      <c r="AAV34" s="43"/>
      <c r="AAW34" s="43"/>
      <c r="AAX34" s="43"/>
      <c r="AAY34" s="43"/>
      <c r="AAZ34" s="43"/>
      <c r="ABA34" s="43"/>
      <c r="ABB34" s="43"/>
      <c r="ABC34" s="43"/>
      <c r="ABD34" s="43"/>
      <c r="ABE34" s="43"/>
      <c r="ABF34" s="43"/>
      <c r="ABG34" s="43"/>
      <c r="ABH34" s="43"/>
      <c r="ABI34" s="43"/>
      <c r="ABJ34" s="43"/>
      <c r="ABK34" s="43"/>
      <c r="ABL34" s="43"/>
      <c r="ABM34" s="43"/>
      <c r="ABN34" s="43"/>
      <c r="ABO34" s="43"/>
      <c r="ABP34" s="43"/>
      <c r="ABQ34" s="43"/>
      <c r="ABR34" s="43"/>
      <c r="ABS34" s="43"/>
      <c r="ABT34" s="43"/>
      <c r="ABU34" s="43"/>
      <c r="ABV34" s="43"/>
      <c r="ABW34" s="43"/>
      <c r="ABX34" s="43"/>
      <c r="ABY34" s="43"/>
      <c r="ABZ34" s="43"/>
      <c r="ACA34" s="43"/>
      <c r="ACB34" s="43"/>
      <c r="ACC34" s="43"/>
      <c r="ACD34" s="43"/>
      <c r="ACE34" s="43"/>
      <c r="ACF34" s="43"/>
      <c r="ACG34" s="43"/>
      <c r="ACH34" s="43"/>
      <c r="ACI34" s="43"/>
      <c r="ACJ34" s="43"/>
      <c r="ACK34" s="43"/>
      <c r="ACL34" s="43"/>
      <c r="ACM34" s="43"/>
      <c r="ACN34" s="43"/>
      <c r="ACO34" s="43"/>
      <c r="ACP34" s="43"/>
      <c r="ACQ34" s="43"/>
      <c r="ACR34" s="43"/>
      <c r="ACS34" s="43"/>
      <c r="ACT34" s="43"/>
      <c r="ACU34" s="43"/>
      <c r="ACV34" s="43"/>
      <c r="ACW34" s="43"/>
      <c r="ACX34" s="43"/>
      <c r="ACY34" s="43"/>
      <c r="ACZ34" s="43"/>
      <c r="ADA34" s="43"/>
      <c r="ADB34" s="43"/>
      <c r="ADC34" s="43"/>
      <c r="ADD34" s="43"/>
      <c r="ADE34" s="43"/>
      <c r="ADF34" s="43"/>
      <c r="ADG34" s="43"/>
      <c r="ADH34" s="43"/>
      <c r="ADI34" s="43"/>
      <c r="ADJ34" s="43"/>
      <c r="ADK34" s="43"/>
      <c r="ADL34" s="43"/>
      <c r="ADM34" s="43"/>
      <c r="ADN34" s="43"/>
      <c r="ADO34" s="43"/>
      <c r="ADP34" s="43"/>
      <c r="ADQ34" s="43"/>
      <c r="ADR34" s="43"/>
      <c r="ADS34" s="43"/>
      <c r="ADT34" s="43"/>
      <c r="ADU34" s="43"/>
      <c r="ADV34" s="43"/>
      <c r="ADW34" s="43"/>
      <c r="ADX34" s="43"/>
      <c r="ADY34" s="43"/>
      <c r="ADZ34" s="43"/>
      <c r="AEA34" s="43"/>
      <c r="AEB34" s="43"/>
      <c r="AEC34" s="43"/>
      <c r="AED34" s="43"/>
      <c r="AEE34" s="43"/>
      <c r="AEF34" s="43"/>
      <c r="AEG34" s="43"/>
      <c r="AEH34" s="43"/>
      <c r="AEI34" s="43"/>
      <c r="AEJ34" s="43"/>
      <c r="AEK34" s="43"/>
      <c r="AEL34" s="43"/>
      <c r="AEM34" s="43"/>
      <c r="AEN34" s="43"/>
      <c r="AEO34" s="43"/>
      <c r="AEP34" s="43"/>
      <c r="AEQ34" s="43"/>
      <c r="AER34" s="43"/>
      <c r="AES34" s="43"/>
      <c r="AET34" s="43"/>
      <c r="AEU34" s="43"/>
      <c r="AEV34" s="43"/>
      <c r="AEW34" s="43"/>
      <c r="AEX34" s="43"/>
      <c r="AEY34" s="43"/>
      <c r="AEZ34" s="43"/>
      <c r="AFA34" s="43"/>
      <c r="AFB34" s="43"/>
      <c r="AFC34" s="43"/>
      <c r="AFD34" s="43"/>
      <c r="AFE34" s="43"/>
      <c r="AFF34" s="43"/>
      <c r="AFG34" s="43"/>
      <c r="AFH34" s="43"/>
      <c r="AFI34" s="43"/>
      <c r="AFJ34" s="43"/>
      <c r="AFK34" s="43"/>
      <c r="AFL34" s="43"/>
      <c r="AFM34" s="43"/>
      <c r="AFN34" s="43"/>
      <c r="AFO34" s="43"/>
      <c r="AFP34" s="43"/>
      <c r="AFQ34" s="43"/>
      <c r="AFR34" s="43"/>
      <c r="AFS34" s="43"/>
      <c r="AFT34" s="43"/>
      <c r="AFU34" s="43"/>
      <c r="AFV34" s="43"/>
      <c r="AFW34" s="43"/>
      <c r="AFX34" s="43"/>
      <c r="AFY34" s="43"/>
      <c r="AFZ34" s="43"/>
      <c r="AGA34" s="43"/>
      <c r="AGB34" s="43"/>
      <c r="AGC34" s="43"/>
      <c r="AGD34" s="43"/>
      <c r="AGE34" s="43"/>
      <c r="AGF34" s="43"/>
      <c r="AGG34" s="43"/>
      <c r="AGH34" s="43"/>
      <c r="AGI34" s="43"/>
      <c r="AGJ34" s="43"/>
      <c r="AGK34" s="43"/>
      <c r="AGL34" s="43"/>
      <c r="AGM34" s="43"/>
      <c r="AGN34" s="43"/>
      <c r="AGO34" s="43"/>
      <c r="AGP34" s="43"/>
      <c r="AGQ34" s="43"/>
      <c r="AGR34" s="43"/>
      <c r="AGS34" s="43"/>
      <c r="AGT34" s="43"/>
      <c r="AGU34" s="43"/>
      <c r="AGV34" s="43"/>
      <c r="AGW34" s="43"/>
      <c r="AGX34" s="43"/>
      <c r="AGY34" s="43"/>
      <c r="AGZ34" s="43"/>
      <c r="AHA34" s="43"/>
      <c r="AHB34" s="43"/>
      <c r="AHC34" s="43"/>
      <c r="AHD34" s="43"/>
      <c r="AHE34" s="43"/>
      <c r="AHF34" s="43"/>
      <c r="AHG34" s="43"/>
      <c r="AHH34" s="43"/>
      <c r="AHI34" s="43"/>
      <c r="AHJ34" s="43"/>
      <c r="AHK34" s="43"/>
      <c r="AHL34" s="43"/>
      <c r="AHM34" s="43"/>
      <c r="AHN34" s="43"/>
      <c r="AHO34" s="43"/>
      <c r="AHP34" s="43"/>
      <c r="AHQ34" s="43"/>
      <c r="AHR34" s="43"/>
      <c r="AHS34" s="43"/>
      <c r="AHT34" s="43"/>
      <c r="AHU34" s="43"/>
      <c r="AHV34" s="43"/>
      <c r="AHW34" s="43"/>
      <c r="AHX34" s="43"/>
      <c r="AHY34" s="43"/>
      <c r="AHZ34" s="43"/>
      <c r="AIA34" s="43"/>
      <c r="AIB34" s="43"/>
      <c r="AIC34" s="43"/>
      <c r="AID34" s="43"/>
      <c r="AIE34" s="43"/>
      <c r="AIF34" s="43"/>
      <c r="AIG34" s="43"/>
      <c r="AIH34" s="43"/>
      <c r="AII34" s="43"/>
      <c r="AIJ34" s="43"/>
      <c r="AIK34" s="43"/>
      <c r="AIL34" s="43"/>
      <c r="AIM34" s="43"/>
      <c r="AIN34" s="43"/>
      <c r="AIO34" s="43"/>
      <c r="AIP34" s="43"/>
      <c r="AIQ34" s="43"/>
      <c r="AIR34" s="43"/>
      <c r="AIS34" s="43"/>
      <c r="AIT34" s="43"/>
      <c r="AIU34" s="43"/>
      <c r="AIV34" s="43"/>
      <c r="AIW34" s="43"/>
      <c r="AIX34" s="43"/>
      <c r="AIY34" s="43"/>
      <c r="AIZ34" s="43"/>
      <c r="AJA34" s="43"/>
      <c r="AJB34" s="43"/>
      <c r="AJC34" s="43"/>
      <c r="AJD34" s="43"/>
      <c r="AJE34" s="43"/>
      <c r="AJF34" s="43"/>
      <c r="AJG34" s="43"/>
      <c r="AJH34" s="43"/>
      <c r="AJI34" s="43"/>
      <c r="AJJ34" s="43"/>
      <c r="AJK34" s="43"/>
      <c r="AJL34" s="43"/>
      <c r="AJM34" s="43"/>
      <c r="AJN34" s="43"/>
      <c r="AJO34" s="43"/>
      <c r="AJP34" s="43"/>
      <c r="AJQ34" s="43"/>
      <c r="AJR34" s="43"/>
      <c r="AJS34" s="43"/>
      <c r="AJT34" s="43"/>
      <c r="AJU34" s="43"/>
      <c r="AJV34" s="43"/>
      <c r="AJW34" s="43"/>
      <c r="AJX34" s="43"/>
      <c r="AJY34" s="43"/>
      <c r="AJZ34" s="43"/>
      <c r="AKA34" s="43"/>
      <c r="AKB34" s="43"/>
      <c r="AKC34" s="43"/>
      <c r="AKD34" s="43"/>
      <c r="AKE34" s="43"/>
      <c r="AKF34" s="43"/>
      <c r="AKG34" s="43"/>
      <c r="AKH34" s="43"/>
      <c r="AKI34" s="43"/>
      <c r="AKJ34" s="43"/>
      <c r="AKK34" s="43"/>
      <c r="AKL34" s="43"/>
      <c r="AKM34" s="43"/>
      <c r="AKN34" s="43"/>
      <c r="AKO34" s="43"/>
      <c r="AKP34" s="43"/>
      <c r="AKQ34" s="43"/>
      <c r="AKR34" s="43"/>
      <c r="AKS34" s="43"/>
      <c r="AKT34" s="43"/>
      <c r="AKU34" s="43"/>
      <c r="AKV34" s="43"/>
      <c r="AKW34" s="43"/>
      <c r="AKX34" s="43"/>
      <c r="AKY34" s="43"/>
      <c r="AKZ34" s="43"/>
      <c r="ALA34" s="43"/>
      <c r="ALB34" s="43"/>
      <c r="ALC34" s="43"/>
      <c r="ALD34" s="43"/>
      <c r="ALE34" s="43"/>
      <c r="ALF34" s="43"/>
      <c r="ALG34" s="43"/>
      <c r="ALH34" s="43"/>
      <c r="ALI34" s="43"/>
      <c r="ALJ34" s="43"/>
      <c r="ALK34" s="43"/>
      <c r="ALL34" s="43"/>
      <c r="ALM34" s="43"/>
      <c r="ALN34" s="43"/>
      <c r="ALO34" s="43"/>
      <c r="ALP34" s="43"/>
      <c r="ALQ34" s="43"/>
      <c r="ALR34" s="43"/>
      <c r="ALS34" s="43"/>
      <c r="ALT34" s="43"/>
      <c r="ALU34" s="43"/>
      <c r="ALV34" s="43"/>
      <c r="ALW34" s="43"/>
      <c r="ALX34" s="43"/>
      <c r="ALY34" s="43"/>
      <c r="ALZ34" s="43"/>
      <c r="AMA34" s="43"/>
      <c r="AMB34" s="43"/>
      <c r="AMC34" s="43"/>
      <c r="AMD34" s="43"/>
      <c r="AME34" s="43"/>
      <c r="AMF34" s="43"/>
      <c r="AMG34" s="43"/>
      <c r="AMH34" s="43"/>
      <c r="AMI34" s="43"/>
      <c r="AMJ34" s="43"/>
    </row>
    <row r="35" spans="1:1024" ht="85.5" customHeight="1" x14ac:dyDescent="0.25">
      <c r="A35" s="108"/>
      <c r="B35" s="45" t="s">
        <v>86</v>
      </c>
      <c r="C35" s="46"/>
      <c r="D35" s="45" t="s">
        <v>138</v>
      </c>
      <c r="E35" s="47"/>
      <c r="F35" s="47"/>
      <c r="G35" s="47"/>
      <c r="H35" s="46"/>
      <c r="I35" s="45" t="s">
        <v>137</v>
      </c>
      <c r="J35" s="46"/>
      <c r="K35" s="48">
        <v>3200</v>
      </c>
      <c r="L35" s="49"/>
      <c r="M35" s="50">
        <f t="shared" ref="M35:M36" si="1">K35/O35</f>
        <v>0.5</v>
      </c>
      <c r="N35" s="51"/>
      <c r="O35" s="35">
        <v>6400</v>
      </c>
      <c r="P35" s="35"/>
    </row>
    <row r="36" spans="1:1024" ht="87" customHeight="1" x14ac:dyDescent="0.25">
      <c r="A36" s="108"/>
      <c r="B36" s="45" t="s">
        <v>86</v>
      </c>
      <c r="C36" s="46"/>
      <c r="D36" s="45" t="s">
        <v>140</v>
      </c>
      <c r="E36" s="47"/>
      <c r="F36" s="47"/>
      <c r="G36" s="47"/>
      <c r="H36" s="46"/>
      <c r="I36" s="45" t="s">
        <v>139</v>
      </c>
      <c r="J36" s="46"/>
      <c r="K36" s="48">
        <v>100</v>
      </c>
      <c r="L36" s="49"/>
      <c r="M36" s="50">
        <f t="shared" si="1"/>
        <v>0.5</v>
      </c>
      <c r="N36" s="51"/>
      <c r="O36" s="35">
        <v>200</v>
      </c>
      <c r="P36" s="35"/>
    </row>
    <row r="37" spans="1:1024" ht="21" customHeight="1" x14ac:dyDescent="0.25">
      <c r="A37" s="108"/>
      <c r="B37" s="45"/>
      <c r="C37" s="46"/>
      <c r="D37" s="45"/>
      <c r="E37" s="47"/>
      <c r="F37" s="47"/>
      <c r="G37" s="47"/>
      <c r="H37" s="46"/>
      <c r="I37" s="45"/>
      <c r="J37" s="46"/>
      <c r="K37" s="48"/>
      <c r="L37" s="49"/>
      <c r="M37" s="59">
        <f>M34</f>
        <v>0.5</v>
      </c>
      <c r="N37" s="60"/>
      <c r="O37" s="35"/>
      <c r="P37" s="35"/>
      <c r="Q37" s="28"/>
    </row>
    <row r="38" spans="1:1024" ht="15" customHeight="1" x14ac:dyDescent="0.25">
      <c r="A38" s="86" t="s">
        <v>38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</row>
    <row r="39" spans="1:1024" ht="19.5" customHeight="1" x14ac:dyDescent="0.25">
      <c r="A39" s="87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</row>
    <row r="40" spans="1:1024" ht="26.25" customHeight="1" x14ac:dyDescent="0.25">
      <c r="A40" s="84" t="s">
        <v>0</v>
      </c>
      <c r="B40" s="84" t="s">
        <v>7</v>
      </c>
      <c r="C40" s="84" t="s">
        <v>8</v>
      </c>
      <c r="D40" s="84" t="s">
        <v>9</v>
      </c>
      <c r="E40" s="84" t="s">
        <v>6</v>
      </c>
      <c r="F40" s="84" t="s">
        <v>10</v>
      </c>
      <c r="G40" s="82" t="s">
        <v>141</v>
      </c>
      <c r="H40" s="83"/>
      <c r="I40" s="82" t="s">
        <v>142</v>
      </c>
      <c r="J40" s="83"/>
      <c r="K40" s="82" t="s">
        <v>143</v>
      </c>
      <c r="L40" s="83"/>
      <c r="M40" s="88" t="s">
        <v>11</v>
      </c>
      <c r="N40" s="89"/>
      <c r="O40" s="80" t="s">
        <v>12</v>
      </c>
      <c r="P40" s="80" t="s">
        <v>32</v>
      </c>
      <c r="Q40" s="80" t="s">
        <v>33</v>
      </c>
      <c r="R40" s="80" t="s">
        <v>34</v>
      </c>
      <c r="AMG40"/>
      <c r="AMH40"/>
      <c r="AMI40"/>
      <c r="AMJ40"/>
    </row>
    <row r="41" spans="1:1024" ht="111" customHeight="1" x14ac:dyDescent="0.25">
      <c r="A41" s="85"/>
      <c r="B41" s="85"/>
      <c r="C41" s="85"/>
      <c r="D41" s="85"/>
      <c r="E41" s="85"/>
      <c r="F41" s="85"/>
      <c r="G41" s="27" t="s">
        <v>13</v>
      </c>
      <c r="H41" s="27" t="s">
        <v>14</v>
      </c>
      <c r="I41" s="27" t="s">
        <v>13</v>
      </c>
      <c r="J41" s="27" t="s">
        <v>14</v>
      </c>
      <c r="K41" s="27" t="s">
        <v>13</v>
      </c>
      <c r="L41" s="27" t="s">
        <v>14</v>
      </c>
      <c r="M41" s="90"/>
      <c r="N41" s="91"/>
      <c r="O41" s="81"/>
      <c r="P41" s="81" t="s">
        <v>32</v>
      </c>
      <c r="Q41" s="81"/>
      <c r="R41" s="81"/>
      <c r="AME41"/>
      <c r="AMF41"/>
      <c r="AMG41"/>
      <c r="AMH41"/>
      <c r="AMI41"/>
      <c r="AMJ41"/>
    </row>
    <row r="42" spans="1:1024" ht="36.75" customHeight="1" x14ac:dyDescent="0.25">
      <c r="A42" s="23">
        <v>1</v>
      </c>
      <c r="B42" s="23" t="s">
        <v>45</v>
      </c>
      <c r="C42" s="23" t="s">
        <v>144</v>
      </c>
      <c r="D42" s="23" t="s">
        <v>46</v>
      </c>
      <c r="E42" s="23">
        <v>10000</v>
      </c>
      <c r="F42" s="23">
        <v>15</v>
      </c>
      <c r="G42" s="25">
        <v>1429.67</v>
      </c>
      <c r="H42" s="38">
        <f>G42/E42</f>
        <v>0.14296700000000001</v>
      </c>
      <c r="I42" s="25">
        <v>1429.6</v>
      </c>
      <c r="J42" s="30">
        <f>I42/E42</f>
        <v>0.14296</v>
      </c>
      <c r="K42" s="25">
        <v>1429.71</v>
      </c>
      <c r="L42" s="31">
        <f>K42/E42</f>
        <v>0.14297100000000001</v>
      </c>
      <c r="M42" s="107">
        <f>H42</f>
        <v>0.14296700000000001</v>
      </c>
      <c r="N42" s="107"/>
      <c r="O42" s="26" t="s">
        <v>47</v>
      </c>
      <c r="P42" s="26" t="s">
        <v>48</v>
      </c>
      <c r="Q42" s="26">
        <v>10</v>
      </c>
      <c r="R42" s="26">
        <f>E42*F42</f>
        <v>150000</v>
      </c>
      <c r="AME42"/>
      <c r="AMF42"/>
      <c r="AMG42"/>
      <c r="AMH42"/>
      <c r="AMI42"/>
      <c r="AMJ42"/>
    </row>
    <row r="43" spans="1:1024" ht="56.25" customHeight="1" x14ac:dyDescent="0.25">
      <c r="A43" s="23">
        <v>2</v>
      </c>
      <c r="B43" s="23" t="s">
        <v>49</v>
      </c>
      <c r="C43" s="23" t="s">
        <v>50</v>
      </c>
      <c r="D43" s="23" t="s">
        <v>46</v>
      </c>
      <c r="E43" s="23">
        <v>5600</v>
      </c>
      <c r="F43" s="23">
        <v>5</v>
      </c>
      <c r="G43" s="25">
        <v>2035.9</v>
      </c>
      <c r="H43" s="29">
        <f t="shared" ref="H43" si="2">G43/E43</f>
        <v>0.36355357142857142</v>
      </c>
      <c r="I43" s="25">
        <v>2066.12</v>
      </c>
      <c r="J43" s="30">
        <f t="shared" ref="J43" si="3">I43/E43</f>
        <v>0.36895</v>
      </c>
      <c r="K43" s="25">
        <v>2281.8200000000002</v>
      </c>
      <c r="L43" s="31">
        <f t="shared" ref="L43" si="4">K43/E43</f>
        <v>0.40746785714285716</v>
      </c>
      <c r="M43" s="107">
        <f>H43</f>
        <v>0.36355357142857142</v>
      </c>
      <c r="N43" s="107"/>
      <c r="O43" s="26" t="s">
        <v>51</v>
      </c>
      <c r="P43" s="26" t="s">
        <v>48</v>
      </c>
      <c r="Q43" s="26">
        <v>10</v>
      </c>
      <c r="R43" s="26">
        <f>E43*F43</f>
        <v>28000</v>
      </c>
      <c r="AME43"/>
      <c r="AMF43"/>
      <c r="AMG43"/>
      <c r="AMH43"/>
      <c r="AMI43"/>
      <c r="AMJ43"/>
    </row>
    <row r="44" spans="1:1024" ht="20.25" customHeight="1" x14ac:dyDescent="0.25">
      <c r="A44" s="63" t="s">
        <v>150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14"/>
      <c r="Q44" s="14"/>
      <c r="R44" s="15"/>
      <c r="AME44"/>
      <c r="AMF44"/>
      <c r="AMG44"/>
      <c r="AMH44"/>
      <c r="AMI44"/>
      <c r="AMJ44"/>
    </row>
    <row r="45" spans="1:1024" ht="4.5" customHeight="1" x14ac:dyDescent="0.25">
      <c r="A45" s="111" t="s">
        <v>39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</row>
    <row r="46" spans="1:1024" ht="3" customHeight="1" x14ac:dyDescent="0.25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</row>
    <row r="47" spans="1:1024" ht="134.25" customHeight="1" x14ac:dyDescent="0.25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</row>
    <row r="48" spans="1:1024" ht="78.75" customHeight="1" x14ac:dyDescent="0.25">
      <c r="A48" s="2" t="s">
        <v>0</v>
      </c>
      <c r="B48" s="3" t="s">
        <v>7</v>
      </c>
      <c r="C48" s="3" t="s">
        <v>8</v>
      </c>
      <c r="D48" s="92" t="s">
        <v>15</v>
      </c>
      <c r="E48" s="92"/>
      <c r="F48" s="92"/>
      <c r="G48" s="92"/>
      <c r="H48" s="2" t="s">
        <v>9</v>
      </c>
      <c r="I48" s="12" t="s">
        <v>35</v>
      </c>
      <c r="J48" s="92" t="s">
        <v>36</v>
      </c>
      <c r="K48" s="92"/>
      <c r="L48" s="2" t="s">
        <v>16</v>
      </c>
      <c r="M48" s="92" t="s">
        <v>17</v>
      </c>
      <c r="N48" s="92"/>
      <c r="AMI48"/>
      <c r="AMJ48"/>
    </row>
    <row r="49" spans="1:1024" ht="41.25" customHeight="1" x14ac:dyDescent="0.25">
      <c r="A49" s="113">
        <f>A42</f>
        <v>1</v>
      </c>
      <c r="B49" s="113" t="str">
        <f>B42</f>
        <v>НАТРИЯ ХЛОРИД</v>
      </c>
      <c r="C49" s="113" t="str">
        <f>C42</f>
        <v>Раствор для инфузий; дозировка:9 мг/мл, 500 мл*</v>
      </c>
      <c r="D49" s="116">
        <v>335</v>
      </c>
      <c r="E49" s="117"/>
      <c r="F49" s="117"/>
      <c r="G49" s="118"/>
      <c r="H49" s="113" t="str">
        <f>D42</f>
        <v>см[3*];^мл</v>
      </c>
      <c r="I49" s="39">
        <v>2010000</v>
      </c>
      <c r="J49" s="119">
        <v>1380</v>
      </c>
      <c r="K49" s="120"/>
      <c r="L49" s="26" t="s">
        <v>146</v>
      </c>
      <c r="M49" s="109">
        <f>J49/6000</f>
        <v>0.23</v>
      </c>
      <c r="N49" s="110"/>
      <c r="AMI49"/>
      <c r="AMJ49"/>
    </row>
    <row r="50" spans="1:1024" ht="41.25" customHeight="1" x14ac:dyDescent="0.25">
      <c r="A50" s="114"/>
      <c r="B50" s="114"/>
      <c r="C50" s="114"/>
      <c r="D50" s="116">
        <v>335</v>
      </c>
      <c r="E50" s="117"/>
      <c r="F50" s="117"/>
      <c r="G50" s="118"/>
      <c r="H50" s="114"/>
      <c r="I50" s="39">
        <v>2010000</v>
      </c>
      <c r="J50" s="119">
        <v>1380</v>
      </c>
      <c r="K50" s="120"/>
      <c r="L50" s="26" t="s">
        <v>145</v>
      </c>
      <c r="M50" s="109">
        <f>J50/6000</f>
        <v>0.23</v>
      </c>
      <c r="N50" s="110"/>
      <c r="AMI50"/>
      <c r="AMJ50"/>
    </row>
    <row r="51" spans="1:1024" ht="35.25" customHeight="1" x14ac:dyDescent="0.25">
      <c r="A51" s="115"/>
      <c r="B51" s="115"/>
      <c r="C51" s="115"/>
      <c r="D51" s="116"/>
      <c r="E51" s="117"/>
      <c r="F51" s="117"/>
      <c r="G51" s="118"/>
      <c r="H51" s="115"/>
      <c r="I51" s="40">
        <f>SUM(I49:I50)</f>
        <v>4020000</v>
      </c>
      <c r="J51" s="119"/>
      <c r="K51" s="120"/>
      <c r="L51" s="26"/>
      <c r="M51" s="59">
        <f>(M49*I49+M50*I50)/I51</f>
        <v>0.23</v>
      </c>
      <c r="N51" s="60"/>
      <c r="AMI51"/>
      <c r="AMJ51"/>
    </row>
    <row r="52" spans="1:1024" s="37" customFormat="1" ht="42" customHeight="1" x14ac:dyDescent="0.25">
      <c r="A52" s="35">
        <f>A43</f>
        <v>2</v>
      </c>
      <c r="B52" s="35" t="str">
        <f>B43</f>
        <v>НАТРИЯ ГИДРОКАРБОНАТ</v>
      </c>
      <c r="C52" s="35" t="str">
        <f>C43</f>
        <v>Раствор для инфузий; дозировка:50 мг/мл,200мл*</v>
      </c>
      <c r="D52" s="95" t="s">
        <v>147</v>
      </c>
      <c r="E52" s="95"/>
      <c r="F52" s="95"/>
      <c r="G52" s="95"/>
      <c r="H52" s="35" t="str">
        <f>D43</f>
        <v>см[3*];^мл</v>
      </c>
      <c r="I52" s="41" t="s">
        <v>147</v>
      </c>
      <c r="J52" s="93" t="s">
        <v>147</v>
      </c>
      <c r="K52" s="93"/>
      <c r="L52" s="35" t="s">
        <v>147</v>
      </c>
      <c r="M52" s="94" t="s">
        <v>147</v>
      </c>
      <c r="N52" s="94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/>
      <c r="DZ52" s="36"/>
      <c r="EA52" s="36"/>
      <c r="EB52" s="36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6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6"/>
      <c r="FM52" s="36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6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  <c r="HT52" s="36"/>
      <c r="HU52" s="36"/>
      <c r="HV52" s="36"/>
      <c r="HW52" s="36"/>
      <c r="HX52" s="36"/>
      <c r="HY52" s="36"/>
      <c r="HZ52" s="36"/>
      <c r="IA52" s="36"/>
      <c r="IB52" s="36"/>
      <c r="IC52" s="36"/>
      <c r="ID52" s="36"/>
      <c r="IE52" s="36"/>
      <c r="IF52" s="36"/>
      <c r="IG52" s="36"/>
      <c r="IH52" s="36"/>
      <c r="II52" s="36"/>
      <c r="IJ52" s="36"/>
      <c r="IK52" s="36"/>
      <c r="IL52" s="36"/>
      <c r="IM52" s="36"/>
      <c r="IN52" s="36"/>
      <c r="IO52" s="36"/>
      <c r="IP52" s="36"/>
      <c r="IQ52" s="36"/>
      <c r="IR52" s="36"/>
      <c r="IS52" s="36"/>
      <c r="IT52" s="36"/>
      <c r="IU52" s="36"/>
      <c r="IV52" s="36"/>
      <c r="IW52" s="36"/>
      <c r="IX52" s="36"/>
      <c r="IY52" s="36"/>
      <c r="IZ52" s="36"/>
      <c r="JA52" s="36"/>
      <c r="JB52" s="36"/>
      <c r="JC52" s="36"/>
      <c r="JD52" s="36"/>
      <c r="JE52" s="36"/>
      <c r="JF52" s="36"/>
      <c r="JG52" s="36"/>
      <c r="JH52" s="36"/>
      <c r="JI52" s="36"/>
      <c r="JJ52" s="36"/>
      <c r="JK52" s="36"/>
      <c r="JL52" s="36"/>
      <c r="JM52" s="36"/>
      <c r="JN52" s="36"/>
      <c r="JO52" s="36"/>
      <c r="JP52" s="36"/>
      <c r="JQ52" s="36"/>
      <c r="JR52" s="36"/>
      <c r="JS52" s="36"/>
      <c r="JT52" s="36"/>
      <c r="JU52" s="36"/>
      <c r="JV52" s="36"/>
      <c r="JW52" s="36"/>
      <c r="JX52" s="36"/>
      <c r="JY52" s="36"/>
      <c r="JZ52" s="36"/>
      <c r="KA52" s="36"/>
      <c r="KB52" s="36"/>
      <c r="KC52" s="36"/>
      <c r="KD52" s="36"/>
      <c r="KE52" s="36"/>
      <c r="KF52" s="36"/>
      <c r="KG52" s="36"/>
      <c r="KH52" s="36"/>
      <c r="KI52" s="36"/>
      <c r="KJ52" s="36"/>
      <c r="KK52" s="36"/>
      <c r="KL52" s="36"/>
      <c r="KM52" s="36"/>
      <c r="KN52" s="36"/>
      <c r="KO52" s="36"/>
      <c r="KP52" s="36"/>
      <c r="KQ52" s="36"/>
      <c r="KR52" s="36"/>
      <c r="KS52" s="36"/>
      <c r="KT52" s="36"/>
      <c r="KU52" s="36"/>
      <c r="KV52" s="36"/>
      <c r="KW52" s="36"/>
      <c r="KX52" s="36"/>
      <c r="KY52" s="36"/>
      <c r="KZ52" s="36"/>
      <c r="LA52" s="36"/>
      <c r="LB52" s="36"/>
      <c r="LC52" s="36"/>
      <c r="LD52" s="36"/>
      <c r="LE52" s="36"/>
      <c r="LF52" s="36"/>
      <c r="LG52" s="36"/>
      <c r="LH52" s="36"/>
      <c r="LI52" s="36"/>
      <c r="LJ52" s="36"/>
      <c r="LK52" s="36"/>
      <c r="LL52" s="36"/>
      <c r="LM52" s="36"/>
      <c r="LN52" s="36"/>
      <c r="LO52" s="36"/>
      <c r="LP52" s="36"/>
      <c r="LQ52" s="36"/>
      <c r="LR52" s="36"/>
      <c r="LS52" s="36"/>
      <c r="LT52" s="36"/>
      <c r="LU52" s="36"/>
      <c r="LV52" s="36"/>
      <c r="LW52" s="36"/>
      <c r="LX52" s="36"/>
      <c r="LY52" s="36"/>
      <c r="LZ52" s="36"/>
      <c r="MA52" s="36"/>
      <c r="MB52" s="36"/>
      <c r="MC52" s="36"/>
      <c r="MD52" s="36"/>
      <c r="ME52" s="36"/>
      <c r="MF52" s="36"/>
      <c r="MG52" s="36"/>
      <c r="MH52" s="36"/>
      <c r="MI52" s="36"/>
      <c r="MJ52" s="36"/>
      <c r="MK52" s="36"/>
      <c r="ML52" s="36"/>
      <c r="MM52" s="36"/>
      <c r="MN52" s="36"/>
      <c r="MO52" s="36"/>
      <c r="MP52" s="36"/>
      <c r="MQ52" s="36"/>
      <c r="MR52" s="36"/>
      <c r="MS52" s="36"/>
      <c r="MT52" s="36"/>
      <c r="MU52" s="36"/>
      <c r="MV52" s="36"/>
      <c r="MW52" s="36"/>
      <c r="MX52" s="36"/>
      <c r="MY52" s="36"/>
      <c r="MZ52" s="36"/>
      <c r="NA52" s="36"/>
      <c r="NB52" s="36"/>
      <c r="NC52" s="36"/>
      <c r="ND52" s="36"/>
      <c r="NE52" s="36"/>
      <c r="NF52" s="36"/>
      <c r="NG52" s="36"/>
      <c r="NH52" s="36"/>
      <c r="NI52" s="36"/>
      <c r="NJ52" s="36"/>
      <c r="NK52" s="36"/>
      <c r="NL52" s="36"/>
      <c r="NM52" s="36"/>
      <c r="NN52" s="36"/>
      <c r="NO52" s="36"/>
      <c r="NP52" s="36"/>
      <c r="NQ52" s="36"/>
      <c r="NR52" s="36"/>
      <c r="NS52" s="36"/>
      <c r="NT52" s="36"/>
      <c r="NU52" s="36"/>
      <c r="NV52" s="36"/>
      <c r="NW52" s="36"/>
      <c r="NX52" s="36"/>
      <c r="NY52" s="36"/>
      <c r="NZ52" s="36"/>
      <c r="OA52" s="36"/>
      <c r="OB52" s="36"/>
      <c r="OC52" s="36"/>
      <c r="OD52" s="36"/>
      <c r="OE52" s="36"/>
      <c r="OF52" s="36"/>
      <c r="OG52" s="36"/>
      <c r="OH52" s="36"/>
      <c r="OI52" s="36"/>
      <c r="OJ52" s="36"/>
      <c r="OK52" s="36"/>
      <c r="OL52" s="36"/>
      <c r="OM52" s="36"/>
      <c r="ON52" s="36"/>
      <c r="OO52" s="36"/>
      <c r="OP52" s="36"/>
      <c r="OQ52" s="36"/>
      <c r="OR52" s="36"/>
      <c r="OS52" s="36"/>
      <c r="OT52" s="36"/>
      <c r="OU52" s="36"/>
      <c r="OV52" s="36"/>
      <c r="OW52" s="36"/>
      <c r="OX52" s="36"/>
      <c r="OY52" s="36"/>
      <c r="OZ52" s="36"/>
      <c r="PA52" s="36"/>
      <c r="PB52" s="36"/>
      <c r="PC52" s="36"/>
      <c r="PD52" s="36"/>
      <c r="PE52" s="36"/>
      <c r="PF52" s="36"/>
      <c r="PG52" s="36"/>
      <c r="PH52" s="36"/>
      <c r="PI52" s="36"/>
      <c r="PJ52" s="36"/>
      <c r="PK52" s="36"/>
      <c r="PL52" s="36"/>
      <c r="PM52" s="36"/>
      <c r="PN52" s="36"/>
      <c r="PO52" s="36"/>
      <c r="PP52" s="36"/>
      <c r="PQ52" s="36"/>
      <c r="PR52" s="36"/>
      <c r="PS52" s="36"/>
      <c r="PT52" s="36"/>
      <c r="PU52" s="36"/>
      <c r="PV52" s="36"/>
      <c r="PW52" s="36"/>
      <c r="PX52" s="36"/>
      <c r="PY52" s="36"/>
      <c r="PZ52" s="36"/>
      <c r="QA52" s="36"/>
      <c r="QB52" s="36"/>
      <c r="QC52" s="36"/>
      <c r="QD52" s="36"/>
      <c r="QE52" s="36"/>
      <c r="QF52" s="36"/>
      <c r="QG52" s="36"/>
      <c r="QH52" s="36"/>
      <c r="QI52" s="36"/>
      <c r="QJ52" s="36"/>
      <c r="QK52" s="36"/>
      <c r="QL52" s="36"/>
      <c r="QM52" s="36"/>
      <c r="QN52" s="36"/>
      <c r="QO52" s="36"/>
      <c r="QP52" s="36"/>
      <c r="QQ52" s="36"/>
      <c r="QR52" s="36"/>
      <c r="QS52" s="36"/>
      <c r="QT52" s="36"/>
      <c r="QU52" s="36"/>
      <c r="QV52" s="36"/>
      <c r="QW52" s="36"/>
      <c r="QX52" s="36"/>
      <c r="QY52" s="36"/>
      <c r="QZ52" s="36"/>
      <c r="RA52" s="36"/>
      <c r="RB52" s="36"/>
      <c r="RC52" s="36"/>
      <c r="RD52" s="36"/>
      <c r="RE52" s="36"/>
      <c r="RF52" s="36"/>
      <c r="RG52" s="36"/>
      <c r="RH52" s="36"/>
      <c r="RI52" s="36"/>
      <c r="RJ52" s="36"/>
      <c r="RK52" s="36"/>
      <c r="RL52" s="36"/>
      <c r="RM52" s="36"/>
      <c r="RN52" s="36"/>
      <c r="RO52" s="36"/>
      <c r="RP52" s="36"/>
      <c r="RQ52" s="36"/>
      <c r="RR52" s="36"/>
      <c r="RS52" s="36"/>
      <c r="RT52" s="36"/>
      <c r="RU52" s="36"/>
      <c r="RV52" s="36"/>
      <c r="RW52" s="36"/>
      <c r="RX52" s="36"/>
      <c r="RY52" s="36"/>
      <c r="RZ52" s="36"/>
      <c r="SA52" s="36"/>
      <c r="SB52" s="36"/>
      <c r="SC52" s="36"/>
      <c r="SD52" s="36"/>
      <c r="SE52" s="36"/>
      <c r="SF52" s="36"/>
      <c r="SG52" s="36"/>
      <c r="SH52" s="36"/>
      <c r="SI52" s="36"/>
      <c r="SJ52" s="36"/>
      <c r="SK52" s="36"/>
      <c r="SL52" s="36"/>
      <c r="SM52" s="36"/>
      <c r="SN52" s="36"/>
      <c r="SO52" s="36"/>
      <c r="SP52" s="36"/>
      <c r="SQ52" s="36"/>
      <c r="SR52" s="36"/>
      <c r="SS52" s="36"/>
      <c r="ST52" s="36"/>
      <c r="SU52" s="36"/>
      <c r="SV52" s="36"/>
      <c r="SW52" s="36"/>
      <c r="SX52" s="36"/>
      <c r="SY52" s="36"/>
      <c r="SZ52" s="36"/>
      <c r="TA52" s="36"/>
      <c r="TB52" s="36"/>
      <c r="TC52" s="36"/>
      <c r="TD52" s="36"/>
      <c r="TE52" s="36"/>
      <c r="TF52" s="36"/>
      <c r="TG52" s="36"/>
      <c r="TH52" s="36"/>
      <c r="TI52" s="36"/>
      <c r="TJ52" s="36"/>
      <c r="TK52" s="36"/>
      <c r="TL52" s="36"/>
      <c r="TM52" s="36"/>
      <c r="TN52" s="36"/>
      <c r="TO52" s="36"/>
      <c r="TP52" s="36"/>
      <c r="TQ52" s="36"/>
      <c r="TR52" s="36"/>
      <c r="TS52" s="36"/>
      <c r="TT52" s="36"/>
      <c r="TU52" s="36"/>
      <c r="TV52" s="36"/>
      <c r="TW52" s="36"/>
      <c r="TX52" s="36"/>
      <c r="TY52" s="36"/>
      <c r="TZ52" s="36"/>
      <c r="UA52" s="36"/>
      <c r="UB52" s="36"/>
      <c r="UC52" s="36"/>
      <c r="UD52" s="36"/>
      <c r="UE52" s="36"/>
      <c r="UF52" s="36"/>
      <c r="UG52" s="36"/>
      <c r="UH52" s="36"/>
      <c r="UI52" s="36"/>
      <c r="UJ52" s="36"/>
      <c r="UK52" s="36"/>
      <c r="UL52" s="36"/>
      <c r="UM52" s="36"/>
      <c r="UN52" s="36"/>
      <c r="UO52" s="36"/>
      <c r="UP52" s="36"/>
      <c r="UQ52" s="36"/>
      <c r="UR52" s="36"/>
      <c r="US52" s="36"/>
      <c r="UT52" s="36"/>
      <c r="UU52" s="36"/>
      <c r="UV52" s="36"/>
      <c r="UW52" s="36"/>
      <c r="UX52" s="36"/>
      <c r="UY52" s="36"/>
      <c r="UZ52" s="36"/>
      <c r="VA52" s="36"/>
      <c r="VB52" s="36"/>
      <c r="VC52" s="36"/>
      <c r="VD52" s="36"/>
      <c r="VE52" s="36"/>
      <c r="VF52" s="36"/>
      <c r="VG52" s="36"/>
      <c r="VH52" s="36"/>
      <c r="VI52" s="36"/>
      <c r="VJ52" s="36"/>
      <c r="VK52" s="36"/>
      <c r="VL52" s="36"/>
      <c r="VM52" s="36"/>
      <c r="VN52" s="36"/>
      <c r="VO52" s="36"/>
      <c r="VP52" s="36"/>
      <c r="VQ52" s="36"/>
      <c r="VR52" s="36"/>
      <c r="VS52" s="36"/>
      <c r="VT52" s="36"/>
      <c r="VU52" s="36"/>
      <c r="VV52" s="36"/>
      <c r="VW52" s="36"/>
      <c r="VX52" s="36"/>
      <c r="VY52" s="36"/>
      <c r="VZ52" s="36"/>
      <c r="WA52" s="36"/>
      <c r="WB52" s="36"/>
      <c r="WC52" s="36"/>
      <c r="WD52" s="36"/>
      <c r="WE52" s="36"/>
      <c r="WF52" s="36"/>
      <c r="WG52" s="36"/>
      <c r="WH52" s="36"/>
      <c r="WI52" s="36"/>
      <c r="WJ52" s="36"/>
      <c r="WK52" s="36"/>
      <c r="WL52" s="36"/>
      <c r="WM52" s="36"/>
      <c r="WN52" s="36"/>
      <c r="WO52" s="36"/>
      <c r="WP52" s="36"/>
      <c r="WQ52" s="36"/>
      <c r="WR52" s="36"/>
      <c r="WS52" s="36"/>
      <c r="WT52" s="36"/>
      <c r="WU52" s="36"/>
      <c r="WV52" s="36"/>
      <c r="WW52" s="36"/>
      <c r="WX52" s="36"/>
      <c r="WY52" s="36"/>
      <c r="WZ52" s="36"/>
      <c r="XA52" s="36"/>
      <c r="XB52" s="36"/>
      <c r="XC52" s="36"/>
      <c r="XD52" s="36"/>
      <c r="XE52" s="36"/>
      <c r="XF52" s="36"/>
      <c r="XG52" s="36"/>
      <c r="XH52" s="36"/>
      <c r="XI52" s="36"/>
      <c r="XJ52" s="36"/>
      <c r="XK52" s="36"/>
      <c r="XL52" s="36"/>
      <c r="XM52" s="36"/>
      <c r="XN52" s="36"/>
      <c r="XO52" s="36"/>
      <c r="XP52" s="36"/>
      <c r="XQ52" s="36"/>
      <c r="XR52" s="36"/>
      <c r="XS52" s="36"/>
      <c r="XT52" s="36"/>
      <c r="XU52" s="36"/>
      <c r="XV52" s="36"/>
      <c r="XW52" s="36"/>
      <c r="XX52" s="36"/>
      <c r="XY52" s="36"/>
      <c r="XZ52" s="36"/>
      <c r="YA52" s="36"/>
      <c r="YB52" s="36"/>
      <c r="YC52" s="36"/>
      <c r="YD52" s="36"/>
      <c r="YE52" s="36"/>
      <c r="YF52" s="36"/>
      <c r="YG52" s="36"/>
      <c r="YH52" s="36"/>
      <c r="YI52" s="36"/>
      <c r="YJ52" s="36"/>
      <c r="YK52" s="36"/>
      <c r="YL52" s="36"/>
      <c r="YM52" s="36"/>
      <c r="YN52" s="36"/>
      <c r="YO52" s="36"/>
      <c r="YP52" s="36"/>
      <c r="YQ52" s="36"/>
      <c r="YR52" s="36"/>
      <c r="YS52" s="36"/>
      <c r="YT52" s="36"/>
      <c r="YU52" s="36"/>
      <c r="YV52" s="36"/>
      <c r="YW52" s="36"/>
      <c r="YX52" s="36"/>
      <c r="YY52" s="36"/>
      <c r="YZ52" s="36"/>
      <c r="ZA52" s="36"/>
      <c r="ZB52" s="36"/>
      <c r="ZC52" s="36"/>
      <c r="ZD52" s="36"/>
      <c r="ZE52" s="36"/>
      <c r="ZF52" s="36"/>
      <c r="ZG52" s="36"/>
      <c r="ZH52" s="36"/>
      <c r="ZI52" s="36"/>
      <c r="ZJ52" s="36"/>
      <c r="ZK52" s="36"/>
      <c r="ZL52" s="36"/>
      <c r="ZM52" s="36"/>
      <c r="ZN52" s="36"/>
      <c r="ZO52" s="36"/>
      <c r="ZP52" s="36"/>
      <c r="ZQ52" s="36"/>
      <c r="ZR52" s="36"/>
      <c r="ZS52" s="36"/>
      <c r="ZT52" s="36"/>
      <c r="ZU52" s="36"/>
      <c r="ZV52" s="36"/>
      <c r="ZW52" s="36"/>
      <c r="ZX52" s="36"/>
      <c r="ZY52" s="36"/>
      <c r="ZZ52" s="36"/>
      <c r="AAA52" s="36"/>
      <c r="AAB52" s="36"/>
      <c r="AAC52" s="36"/>
      <c r="AAD52" s="36"/>
      <c r="AAE52" s="36"/>
      <c r="AAF52" s="36"/>
      <c r="AAG52" s="36"/>
      <c r="AAH52" s="36"/>
      <c r="AAI52" s="36"/>
      <c r="AAJ52" s="36"/>
      <c r="AAK52" s="36"/>
      <c r="AAL52" s="36"/>
      <c r="AAM52" s="36"/>
      <c r="AAN52" s="36"/>
      <c r="AAO52" s="36"/>
      <c r="AAP52" s="36"/>
      <c r="AAQ52" s="36"/>
      <c r="AAR52" s="36"/>
      <c r="AAS52" s="36"/>
      <c r="AAT52" s="36"/>
      <c r="AAU52" s="36"/>
      <c r="AAV52" s="36"/>
      <c r="AAW52" s="36"/>
      <c r="AAX52" s="36"/>
      <c r="AAY52" s="36"/>
      <c r="AAZ52" s="36"/>
      <c r="ABA52" s="36"/>
      <c r="ABB52" s="36"/>
      <c r="ABC52" s="36"/>
      <c r="ABD52" s="36"/>
      <c r="ABE52" s="36"/>
      <c r="ABF52" s="36"/>
      <c r="ABG52" s="36"/>
      <c r="ABH52" s="36"/>
      <c r="ABI52" s="36"/>
      <c r="ABJ52" s="36"/>
      <c r="ABK52" s="36"/>
      <c r="ABL52" s="36"/>
      <c r="ABM52" s="36"/>
      <c r="ABN52" s="36"/>
      <c r="ABO52" s="36"/>
      <c r="ABP52" s="36"/>
      <c r="ABQ52" s="36"/>
      <c r="ABR52" s="36"/>
      <c r="ABS52" s="36"/>
      <c r="ABT52" s="36"/>
      <c r="ABU52" s="36"/>
      <c r="ABV52" s="36"/>
      <c r="ABW52" s="36"/>
      <c r="ABX52" s="36"/>
      <c r="ABY52" s="36"/>
      <c r="ABZ52" s="36"/>
      <c r="ACA52" s="36"/>
      <c r="ACB52" s="36"/>
      <c r="ACC52" s="36"/>
      <c r="ACD52" s="36"/>
      <c r="ACE52" s="36"/>
      <c r="ACF52" s="36"/>
      <c r="ACG52" s="36"/>
      <c r="ACH52" s="36"/>
      <c r="ACI52" s="36"/>
      <c r="ACJ52" s="36"/>
      <c r="ACK52" s="36"/>
      <c r="ACL52" s="36"/>
      <c r="ACM52" s="36"/>
      <c r="ACN52" s="36"/>
      <c r="ACO52" s="36"/>
      <c r="ACP52" s="36"/>
      <c r="ACQ52" s="36"/>
      <c r="ACR52" s="36"/>
      <c r="ACS52" s="36"/>
      <c r="ACT52" s="36"/>
      <c r="ACU52" s="36"/>
      <c r="ACV52" s="36"/>
      <c r="ACW52" s="36"/>
      <c r="ACX52" s="36"/>
      <c r="ACY52" s="36"/>
      <c r="ACZ52" s="36"/>
      <c r="ADA52" s="36"/>
      <c r="ADB52" s="36"/>
      <c r="ADC52" s="36"/>
      <c r="ADD52" s="36"/>
      <c r="ADE52" s="36"/>
      <c r="ADF52" s="36"/>
      <c r="ADG52" s="36"/>
      <c r="ADH52" s="36"/>
      <c r="ADI52" s="36"/>
      <c r="ADJ52" s="36"/>
      <c r="ADK52" s="36"/>
      <c r="ADL52" s="36"/>
      <c r="ADM52" s="36"/>
      <c r="ADN52" s="36"/>
      <c r="ADO52" s="36"/>
      <c r="ADP52" s="36"/>
      <c r="ADQ52" s="36"/>
      <c r="ADR52" s="36"/>
      <c r="ADS52" s="36"/>
      <c r="ADT52" s="36"/>
      <c r="ADU52" s="36"/>
      <c r="ADV52" s="36"/>
      <c r="ADW52" s="36"/>
      <c r="ADX52" s="36"/>
      <c r="ADY52" s="36"/>
      <c r="ADZ52" s="36"/>
      <c r="AEA52" s="36"/>
      <c r="AEB52" s="36"/>
      <c r="AEC52" s="36"/>
      <c r="AED52" s="36"/>
      <c r="AEE52" s="36"/>
      <c r="AEF52" s="36"/>
      <c r="AEG52" s="36"/>
      <c r="AEH52" s="36"/>
      <c r="AEI52" s="36"/>
      <c r="AEJ52" s="36"/>
      <c r="AEK52" s="36"/>
      <c r="AEL52" s="36"/>
      <c r="AEM52" s="36"/>
      <c r="AEN52" s="36"/>
      <c r="AEO52" s="36"/>
      <c r="AEP52" s="36"/>
      <c r="AEQ52" s="36"/>
      <c r="AER52" s="36"/>
      <c r="AES52" s="36"/>
      <c r="AET52" s="36"/>
      <c r="AEU52" s="36"/>
      <c r="AEV52" s="36"/>
      <c r="AEW52" s="36"/>
      <c r="AEX52" s="36"/>
      <c r="AEY52" s="36"/>
      <c r="AEZ52" s="36"/>
      <c r="AFA52" s="36"/>
      <c r="AFB52" s="36"/>
      <c r="AFC52" s="36"/>
      <c r="AFD52" s="36"/>
      <c r="AFE52" s="36"/>
      <c r="AFF52" s="36"/>
      <c r="AFG52" s="36"/>
      <c r="AFH52" s="36"/>
      <c r="AFI52" s="36"/>
      <c r="AFJ52" s="36"/>
      <c r="AFK52" s="36"/>
      <c r="AFL52" s="36"/>
      <c r="AFM52" s="36"/>
      <c r="AFN52" s="36"/>
      <c r="AFO52" s="36"/>
      <c r="AFP52" s="36"/>
      <c r="AFQ52" s="36"/>
      <c r="AFR52" s="36"/>
      <c r="AFS52" s="36"/>
      <c r="AFT52" s="36"/>
      <c r="AFU52" s="36"/>
      <c r="AFV52" s="36"/>
      <c r="AFW52" s="36"/>
      <c r="AFX52" s="36"/>
      <c r="AFY52" s="36"/>
      <c r="AFZ52" s="36"/>
      <c r="AGA52" s="36"/>
      <c r="AGB52" s="36"/>
      <c r="AGC52" s="36"/>
      <c r="AGD52" s="36"/>
      <c r="AGE52" s="36"/>
      <c r="AGF52" s="36"/>
      <c r="AGG52" s="36"/>
      <c r="AGH52" s="36"/>
      <c r="AGI52" s="36"/>
      <c r="AGJ52" s="36"/>
      <c r="AGK52" s="36"/>
      <c r="AGL52" s="36"/>
      <c r="AGM52" s="36"/>
      <c r="AGN52" s="36"/>
      <c r="AGO52" s="36"/>
      <c r="AGP52" s="36"/>
      <c r="AGQ52" s="36"/>
      <c r="AGR52" s="36"/>
      <c r="AGS52" s="36"/>
      <c r="AGT52" s="36"/>
      <c r="AGU52" s="36"/>
      <c r="AGV52" s="36"/>
      <c r="AGW52" s="36"/>
      <c r="AGX52" s="36"/>
      <c r="AGY52" s="36"/>
      <c r="AGZ52" s="36"/>
      <c r="AHA52" s="36"/>
      <c r="AHB52" s="36"/>
      <c r="AHC52" s="36"/>
      <c r="AHD52" s="36"/>
      <c r="AHE52" s="36"/>
      <c r="AHF52" s="36"/>
      <c r="AHG52" s="36"/>
      <c r="AHH52" s="36"/>
      <c r="AHI52" s="36"/>
      <c r="AHJ52" s="36"/>
      <c r="AHK52" s="36"/>
      <c r="AHL52" s="36"/>
      <c r="AHM52" s="36"/>
      <c r="AHN52" s="36"/>
      <c r="AHO52" s="36"/>
      <c r="AHP52" s="36"/>
      <c r="AHQ52" s="36"/>
      <c r="AHR52" s="36"/>
      <c r="AHS52" s="36"/>
      <c r="AHT52" s="36"/>
      <c r="AHU52" s="36"/>
      <c r="AHV52" s="36"/>
      <c r="AHW52" s="36"/>
      <c r="AHX52" s="36"/>
      <c r="AHY52" s="36"/>
      <c r="AHZ52" s="36"/>
      <c r="AIA52" s="36"/>
      <c r="AIB52" s="36"/>
      <c r="AIC52" s="36"/>
      <c r="AID52" s="36"/>
      <c r="AIE52" s="36"/>
      <c r="AIF52" s="36"/>
      <c r="AIG52" s="36"/>
      <c r="AIH52" s="36"/>
      <c r="AII52" s="36"/>
      <c r="AIJ52" s="36"/>
      <c r="AIK52" s="36"/>
      <c r="AIL52" s="36"/>
      <c r="AIM52" s="36"/>
      <c r="AIN52" s="36"/>
      <c r="AIO52" s="36"/>
      <c r="AIP52" s="36"/>
      <c r="AIQ52" s="36"/>
      <c r="AIR52" s="36"/>
      <c r="AIS52" s="36"/>
      <c r="AIT52" s="36"/>
      <c r="AIU52" s="36"/>
      <c r="AIV52" s="36"/>
      <c r="AIW52" s="36"/>
      <c r="AIX52" s="36"/>
      <c r="AIY52" s="36"/>
      <c r="AIZ52" s="36"/>
      <c r="AJA52" s="36"/>
      <c r="AJB52" s="36"/>
      <c r="AJC52" s="36"/>
      <c r="AJD52" s="36"/>
      <c r="AJE52" s="36"/>
      <c r="AJF52" s="36"/>
      <c r="AJG52" s="36"/>
      <c r="AJH52" s="36"/>
      <c r="AJI52" s="36"/>
      <c r="AJJ52" s="36"/>
      <c r="AJK52" s="36"/>
      <c r="AJL52" s="36"/>
      <c r="AJM52" s="36"/>
      <c r="AJN52" s="36"/>
      <c r="AJO52" s="36"/>
      <c r="AJP52" s="36"/>
      <c r="AJQ52" s="36"/>
      <c r="AJR52" s="36"/>
      <c r="AJS52" s="36"/>
      <c r="AJT52" s="36"/>
      <c r="AJU52" s="36"/>
      <c r="AJV52" s="36"/>
      <c r="AJW52" s="36"/>
      <c r="AJX52" s="36"/>
      <c r="AJY52" s="36"/>
      <c r="AJZ52" s="36"/>
      <c r="AKA52" s="36"/>
      <c r="AKB52" s="36"/>
      <c r="AKC52" s="36"/>
      <c r="AKD52" s="36"/>
      <c r="AKE52" s="36"/>
      <c r="AKF52" s="36"/>
      <c r="AKG52" s="36"/>
      <c r="AKH52" s="36"/>
      <c r="AKI52" s="36"/>
      <c r="AKJ52" s="36"/>
      <c r="AKK52" s="36"/>
      <c r="AKL52" s="36"/>
      <c r="AKM52" s="36"/>
      <c r="AKN52" s="36"/>
      <c r="AKO52" s="36"/>
      <c r="AKP52" s="36"/>
      <c r="AKQ52" s="36"/>
      <c r="AKR52" s="36"/>
      <c r="AKS52" s="36"/>
      <c r="AKT52" s="36"/>
      <c r="AKU52" s="36"/>
      <c r="AKV52" s="36"/>
      <c r="AKW52" s="36"/>
      <c r="AKX52" s="36"/>
      <c r="AKY52" s="36"/>
      <c r="AKZ52" s="36"/>
      <c r="ALA52" s="36"/>
      <c r="ALB52" s="36"/>
      <c r="ALC52" s="36"/>
      <c r="ALD52" s="36"/>
      <c r="ALE52" s="36"/>
      <c r="ALF52" s="36"/>
      <c r="ALG52" s="36"/>
      <c r="ALH52" s="36"/>
      <c r="ALI52" s="36"/>
      <c r="ALJ52" s="36"/>
      <c r="ALK52" s="36"/>
      <c r="ALL52" s="36"/>
      <c r="ALM52" s="36"/>
      <c r="ALN52" s="36"/>
      <c r="ALO52" s="36"/>
      <c r="ALP52" s="36"/>
      <c r="ALQ52" s="36"/>
      <c r="ALR52" s="36"/>
      <c r="ALS52" s="36"/>
      <c r="ALT52" s="36"/>
      <c r="ALU52" s="36"/>
      <c r="ALV52" s="36"/>
      <c r="ALW52" s="36"/>
      <c r="ALX52" s="36"/>
      <c r="ALY52" s="36"/>
      <c r="ALZ52" s="36"/>
      <c r="AMA52" s="36"/>
      <c r="AMB52" s="36"/>
      <c r="AMC52" s="36"/>
      <c r="AMD52" s="36"/>
      <c r="AME52" s="36"/>
      <c r="AMF52" s="36"/>
      <c r="AMG52" s="36"/>
      <c r="AMH52" s="36"/>
    </row>
    <row r="53" spans="1:1024" ht="14.25" customHeight="1" x14ac:dyDescent="0.25"/>
    <row r="54" spans="1:1024" x14ac:dyDescent="0.25">
      <c r="A54" s="106" t="s">
        <v>153</v>
      </c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</row>
    <row r="55" spans="1:1024" ht="144.75" customHeight="1" x14ac:dyDescent="0.25">
      <c r="A55" s="4" t="s">
        <v>0</v>
      </c>
      <c r="B55" s="4" t="s">
        <v>7</v>
      </c>
      <c r="C55" s="4" t="s">
        <v>18</v>
      </c>
      <c r="D55" s="101" t="s">
        <v>9</v>
      </c>
      <c r="E55" s="102"/>
      <c r="F55" s="102"/>
      <c r="G55" s="103"/>
      <c r="H55" s="68" t="s">
        <v>20</v>
      </c>
      <c r="I55" s="68"/>
      <c r="J55" s="68" t="s">
        <v>21</v>
      </c>
      <c r="K55" s="68"/>
      <c r="L55" s="4" t="s">
        <v>22</v>
      </c>
      <c r="M55" s="20" t="s">
        <v>43</v>
      </c>
      <c r="N55" s="4" t="s">
        <v>23</v>
      </c>
    </row>
    <row r="56" spans="1:1024" ht="144.75" customHeight="1" x14ac:dyDescent="0.25">
      <c r="A56" s="24">
        <f t="shared" ref="A56:D57" si="5">A42</f>
        <v>1</v>
      </c>
      <c r="B56" s="24" t="str">
        <f t="shared" si="5"/>
        <v>НАТРИЯ ХЛОРИД</v>
      </c>
      <c r="C56" s="24" t="str">
        <f t="shared" si="5"/>
        <v>Раствор для инфузий; дозировка:9 мг/мл, 500 мл*</v>
      </c>
      <c r="D56" s="72" t="str">
        <f t="shared" si="5"/>
        <v>см[3*];^мл</v>
      </c>
      <c r="E56" s="73"/>
      <c r="F56" s="73"/>
      <c r="G56" s="74"/>
      <c r="H56" s="105">
        <f>M33</f>
        <v>4.0768333333333337E-2</v>
      </c>
      <c r="I56" s="105"/>
      <c r="J56" s="104">
        <f>M51</f>
        <v>0.23</v>
      </c>
      <c r="K56" s="104"/>
      <c r="L56" s="32">
        <f>M42</f>
        <v>0.14296700000000001</v>
      </c>
      <c r="M56" s="33"/>
      <c r="N56" s="34">
        <f>L56</f>
        <v>0.14296700000000001</v>
      </c>
    </row>
    <row r="57" spans="1:1024" ht="54.75" customHeight="1" x14ac:dyDescent="0.25">
      <c r="A57" s="24">
        <f t="shared" si="5"/>
        <v>2</v>
      </c>
      <c r="B57" s="24" t="str">
        <f t="shared" si="5"/>
        <v>НАТРИЯ ГИДРОКАРБОНАТ</v>
      </c>
      <c r="C57" s="24" t="str">
        <f t="shared" si="5"/>
        <v>Раствор для инфузий; дозировка:50 мг/мл,200мл*</v>
      </c>
      <c r="D57" s="72" t="str">
        <f t="shared" si="5"/>
        <v>см[3*];^мл</v>
      </c>
      <c r="E57" s="73"/>
      <c r="F57" s="73"/>
      <c r="G57" s="74"/>
      <c r="H57" s="105">
        <f>M37</f>
        <v>0.5</v>
      </c>
      <c r="I57" s="105"/>
      <c r="J57" s="104" t="str">
        <f>M52</f>
        <v>-</v>
      </c>
      <c r="K57" s="104"/>
      <c r="L57" s="32">
        <f>M43</f>
        <v>0.36355357142857142</v>
      </c>
      <c r="M57" s="33"/>
      <c r="N57" s="34">
        <f>H57</f>
        <v>0.5</v>
      </c>
    </row>
    <row r="58" spans="1:1024" x14ac:dyDescent="0.25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</row>
    <row r="59" spans="1:1024" ht="45" customHeight="1" x14ac:dyDescent="0.25">
      <c r="A59" s="70" t="s">
        <v>41</v>
      </c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</row>
    <row r="60" spans="1:1024" x14ac:dyDescent="0.25">
      <c r="A60" s="5"/>
      <c r="B60" s="6" t="s">
        <v>24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024" x14ac:dyDescent="0.25">
      <c r="A61" s="5"/>
      <c r="B61" s="7" t="s">
        <v>25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024" ht="90" customHeight="1" x14ac:dyDescent="0.25">
      <c r="A62" s="71" t="s">
        <v>26</v>
      </c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</row>
    <row r="63" spans="1:1024" ht="60.75" customHeight="1" x14ac:dyDescent="0.25">
      <c r="A63" s="4" t="s">
        <v>0</v>
      </c>
      <c r="B63" s="4" t="s">
        <v>7</v>
      </c>
      <c r="C63" s="4" t="s">
        <v>27</v>
      </c>
      <c r="D63" s="68" t="s">
        <v>9</v>
      </c>
      <c r="E63" s="68"/>
      <c r="F63" s="68"/>
      <c r="G63" s="68"/>
      <c r="H63" s="11" t="s">
        <v>31</v>
      </c>
      <c r="I63" s="68" t="s">
        <v>28</v>
      </c>
      <c r="J63" s="68"/>
      <c r="K63" s="68" t="s">
        <v>29</v>
      </c>
      <c r="L63" s="68"/>
      <c r="M63" s="68" t="s">
        <v>30</v>
      </c>
      <c r="N63" s="68"/>
      <c r="O63" s="13" t="s">
        <v>19</v>
      </c>
      <c r="AMJ63"/>
    </row>
    <row r="64" spans="1:1024" ht="48" customHeight="1" x14ac:dyDescent="0.25">
      <c r="A64" s="24">
        <f t="shared" ref="A64:D65" si="6">A42</f>
        <v>1</v>
      </c>
      <c r="B64" s="24" t="str">
        <f t="shared" si="6"/>
        <v>НАТРИЯ ХЛОРИД</v>
      </c>
      <c r="C64" s="24" t="str">
        <f t="shared" si="6"/>
        <v>Раствор для инфузий; дозировка:9 мг/мл, 500 мл*</v>
      </c>
      <c r="D64" s="72" t="str">
        <f t="shared" si="6"/>
        <v>см[3*];^мл</v>
      </c>
      <c r="E64" s="73"/>
      <c r="F64" s="73"/>
      <c r="G64" s="74"/>
      <c r="H64" s="24">
        <f>R42</f>
        <v>150000</v>
      </c>
      <c r="I64" s="78">
        <f>N56</f>
        <v>0.14296700000000001</v>
      </c>
      <c r="J64" s="79"/>
      <c r="K64" s="76">
        <v>0.17</v>
      </c>
      <c r="L64" s="77"/>
      <c r="M64" s="75">
        <f>K64*H64</f>
        <v>25500.000000000004</v>
      </c>
      <c r="N64" s="75"/>
      <c r="O64" s="24">
        <f>Q42</f>
        <v>10</v>
      </c>
      <c r="AMJ64"/>
    </row>
    <row r="65" spans="1:1024" ht="33.75" x14ac:dyDescent="0.25">
      <c r="A65" s="24">
        <f t="shared" si="6"/>
        <v>2</v>
      </c>
      <c r="B65" s="24" t="str">
        <f t="shared" si="6"/>
        <v>НАТРИЯ ГИДРОКАРБОНАТ</v>
      </c>
      <c r="C65" s="24" t="str">
        <f t="shared" si="6"/>
        <v>Раствор для инфузий; дозировка:50 мг/мл,200мл*</v>
      </c>
      <c r="D65" s="72" t="str">
        <f t="shared" si="6"/>
        <v>см[3*];^мл</v>
      </c>
      <c r="E65" s="73"/>
      <c r="F65" s="73"/>
      <c r="G65" s="74"/>
      <c r="H65" s="24">
        <f>R43</f>
        <v>28000</v>
      </c>
      <c r="I65" s="78">
        <f>N57</f>
        <v>0.5</v>
      </c>
      <c r="J65" s="79"/>
      <c r="K65" s="76">
        <v>0.6</v>
      </c>
      <c r="L65" s="77"/>
      <c r="M65" s="75">
        <f>K65*H65</f>
        <v>16800</v>
      </c>
      <c r="N65" s="75"/>
      <c r="O65" s="24">
        <f>Q43</f>
        <v>10</v>
      </c>
      <c r="AMJ65"/>
    </row>
    <row r="66" spans="1:1024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65">
        <f>SUM(M64:N65)</f>
        <v>42300</v>
      </c>
      <c r="N66" s="65"/>
      <c r="T66" s="21"/>
    </row>
    <row r="67" spans="1:1024" ht="26.25" customHeight="1" x14ac:dyDescent="0.25">
      <c r="A67" s="16"/>
      <c r="B67" s="66" t="s">
        <v>151</v>
      </c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</row>
    <row r="68" spans="1:1024" ht="14.25" customHeight="1" x14ac:dyDescent="0.25">
      <c r="A68" s="19"/>
      <c r="B68" s="63" t="s">
        <v>152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</row>
    <row r="69" spans="1:1024" ht="15" customHeight="1" x14ac:dyDescent="0.25">
      <c r="B69" s="63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</row>
    <row r="70" spans="1:1024" x14ac:dyDescent="0.25">
      <c r="B70" s="1" t="s">
        <v>44</v>
      </c>
      <c r="C70" s="10"/>
      <c r="P70" s="8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1:1024" x14ac:dyDescent="0.25">
      <c r="P71" s="8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1:1024" ht="26.25" customHeight="1" x14ac:dyDescent="0.25">
      <c r="C72" s="10"/>
      <c r="P72" s="8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1024" x14ac:dyDescent="0.25">
      <c r="P73" s="8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1024" x14ac:dyDescent="0.25">
      <c r="P74" s="8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1024" x14ac:dyDescent="0.25">
      <c r="P75" s="8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1024" x14ac:dyDescent="0.25">
      <c r="P76" s="8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1024" x14ac:dyDescent="0.25">
      <c r="P77" s="8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1:1024" x14ac:dyDescent="0.25">
      <c r="P78" s="8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</row>
    <row r="79" spans="1:1024" ht="27" customHeight="1" x14ac:dyDescent="0.25">
      <c r="P79" s="8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</row>
    <row r="80" spans="1:1024" x14ac:dyDescent="0.25">
      <c r="P80" s="8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</row>
    <row r="81" spans="16:36" x14ac:dyDescent="0.25">
      <c r="P81" s="8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</row>
    <row r="82" spans="16:36" x14ac:dyDescent="0.25">
      <c r="P82" s="8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</row>
    <row r="83" spans="16:36" ht="27" customHeight="1" x14ac:dyDescent="0.25">
      <c r="P83" s="8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</row>
    <row r="84" spans="16:36" ht="26.25" customHeight="1" x14ac:dyDescent="0.25">
      <c r="P84" s="8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</row>
    <row r="85" spans="16:36" ht="23.25" customHeight="1" x14ac:dyDescent="0.25">
      <c r="P85" s="8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</row>
    <row r="86" spans="16:36" x14ac:dyDescent="0.25">
      <c r="P86" s="8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</row>
    <row r="87" spans="16:36" x14ac:dyDescent="0.25">
      <c r="P87" s="8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</row>
  </sheetData>
  <mergeCells count="246">
    <mergeCell ref="A4:A33"/>
    <mergeCell ref="A49:A51"/>
    <mergeCell ref="B49:B51"/>
    <mergeCell ref="C49:C51"/>
    <mergeCell ref="H49:H51"/>
    <mergeCell ref="D49:G49"/>
    <mergeCell ref="D50:G50"/>
    <mergeCell ref="D51:G51"/>
    <mergeCell ref="J49:K49"/>
    <mergeCell ref="J50:K50"/>
    <mergeCell ref="J51:K51"/>
    <mergeCell ref="J48:K48"/>
    <mergeCell ref="K6:L6"/>
    <mergeCell ref="B9:C9"/>
    <mergeCell ref="D9:H9"/>
    <mergeCell ref="I9:J9"/>
    <mergeCell ref="K9:L9"/>
    <mergeCell ref="B12:C12"/>
    <mergeCell ref="D12:H12"/>
    <mergeCell ref="I12:J12"/>
    <mergeCell ref="K12:L12"/>
    <mergeCell ref="B15:C15"/>
    <mergeCell ref="D15:H15"/>
    <mergeCell ref="I15:J15"/>
    <mergeCell ref="D55:G55"/>
    <mergeCell ref="D57:G57"/>
    <mergeCell ref="I37:J37"/>
    <mergeCell ref="D37:H37"/>
    <mergeCell ref="K37:L37"/>
    <mergeCell ref="J55:K55"/>
    <mergeCell ref="J57:K57"/>
    <mergeCell ref="H57:I57"/>
    <mergeCell ref="H55:I55"/>
    <mergeCell ref="A54:N54"/>
    <mergeCell ref="M42:N42"/>
    <mergeCell ref="A34:A37"/>
    <mergeCell ref="M49:N49"/>
    <mergeCell ref="M50:N50"/>
    <mergeCell ref="M51:N51"/>
    <mergeCell ref="D56:G56"/>
    <mergeCell ref="H56:I56"/>
    <mergeCell ref="J56:K56"/>
    <mergeCell ref="M37:N37"/>
    <mergeCell ref="B37:C37"/>
    <mergeCell ref="M43:N43"/>
    <mergeCell ref="A45:N47"/>
    <mergeCell ref="A44:O44"/>
    <mergeCell ref="D48:G48"/>
    <mergeCell ref="M48:N48"/>
    <mergeCell ref="J52:K52"/>
    <mergeCell ref="M52:N52"/>
    <mergeCell ref="D52:G52"/>
    <mergeCell ref="A1:O1"/>
    <mergeCell ref="A2:O2"/>
    <mergeCell ref="B3:C3"/>
    <mergeCell ref="D3:H3"/>
    <mergeCell ref="I3:J3"/>
    <mergeCell ref="K3:L3"/>
    <mergeCell ref="M3:N3"/>
    <mergeCell ref="B4:C4"/>
    <mergeCell ref="D4:H4"/>
    <mergeCell ref="I4:J4"/>
    <mergeCell ref="K4:L4"/>
    <mergeCell ref="M4:N4"/>
    <mergeCell ref="B5:C5"/>
    <mergeCell ref="D5:H5"/>
    <mergeCell ref="I5:J5"/>
    <mergeCell ref="K5:L5"/>
    <mergeCell ref="M5:N5"/>
    <mergeCell ref="B6:C6"/>
    <mergeCell ref="D6:H6"/>
    <mergeCell ref="I6:J6"/>
    <mergeCell ref="R40:R41"/>
    <mergeCell ref="P40:P41"/>
    <mergeCell ref="O40:O41"/>
    <mergeCell ref="G40:H40"/>
    <mergeCell ref="D40:D41"/>
    <mergeCell ref="E40:E41"/>
    <mergeCell ref="F40:F41"/>
    <mergeCell ref="Q40:Q41"/>
    <mergeCell ref="A38:N39"/>
    <mergeCell ref="B40:B41"/>
    <mergeCell ref="C40:C41"/>
    <mergeCell ref="M40:N41"/>
    <mergeCell ref="A40:A41"/>
    <mergeCell ref="K40:L40"/>
    <mergeCell ref="I40:J40"/>
    <mergeCell ref="B69:O69"/>
    <mergeCell ref="M66:N66"/>
    <mergeCell ref="B67:O67"/>
    <mergeCell ref="K63:L63"/>
    <mergeCell ref="A58:N58"/>
    <mergeCell ref="A59:N59"/>
    <mergeCell ref="A62:N62"/>
    <mergeCell ref="M63:N63"/>
    <mergeCell ref="I63:J63"/>
    <mergeCell ref="B68:O68"/>
    <mergeCell ref="D65:G65"/>
    <mergeCell ref="D63:G63"/>
    <mergeCell ref="M65:N65"/>
    <mergeCell ref="K65:L65"/>
    <mergeCell ref="I65:J65"/>
    <mergeCell ref="D64:G64"/>
    <mergeCell ref="I64:J64"/>
    <mergeCell ref="K64:L64"/>
    <mergeCell ref="M64:N64"/>
    <mergeCell ref="M6:N6"/>
    <mergeCell ref="B7:C7"/>
    <mergeCell ref="D7:H7"/>
    <mergeCell ref="I7:J7"/>
    <mergeCell ref="K7:L7"/>
    <mergeCell ref="M7:N7"/>
    <mergeCell ref="B8:C8"/>
    <mergeCell ref="D8:H8"/>
    <mergeCell ref="I8:J8"/>
    <mergeCell ref="K8:L8"/>
    <mergeCell ref="M8:N8"/>
    <mergeCell ref="M9:N9"/>
    <mergeCell ref="B10:C10"/>
    <mergeCell ref="D10:H10"/>
    <mergeCell ref="I10:J10"/>
    <mergeCell ref="K10:L10"/>
    <mergeCell ref="M10:N10"/>
    <mergeCell ref="B11:C11"/>
    <mergeCell ref="D11:H11"/>
    <mergeCell ref="I11:J11"/>
    <mergeCell ref="K11:L11"/>
    <mergeCell ref="M11:N11"/>
    <mergeCell ref="M12:N12"/>
    <mergeCell ref="B13:C13"/>
    <mergeCell ref="D13:H13"/>
    <mergeCell ref="I13:J13"/>
    <mergeCell ref="K13:L13"/>
    <mergeCell ref="M13:N13"/>
    <mergeCell ref="B14:C14"/>
    <mergeCell ref="D14:H14"/>
    <mergeCell ref="I14:J14"/>
    <mergeCell ref="K14:L14"/>
    <mergeCell ref="M14:N14"/>
    <mergeCell ref="K15:L15"/>
    <mergeCell ref="M15:N15"/>
    <mergeCell ref="B16:C16"/>
    <mergeCell ref="D16:H16"/>
    <mergeCell ref="I16:J16"/>
    <mergeCell ref="K16:L16"/>
    <mergeCell ref="M16:N16"/>
    <mergeCell ref="B17:C17"/>
    <mergeCell ref="D17:H17"/>
    <mergeCell ref="I17:J17"/>
    <mergeCell ref="K17:L17"/>
    <mergeCell ref="M17:N17"/>
    <mergeCell ref="B18:C18"/>
    <mergeCell ref="D18:H18"/>
    <mergeCell ref="I18:J18"/>
    <mergeCell ref="K18:L18"/>
    <mergeCell ref="M18:N18"/>
    <mergeCell ref="B19:C19"/>
    <mergeCell ref="D19:H19"/>
    <mergeCell ref="I19:J19"/>
    <mergeCell ref="K19:L19"/>
    <mergeCell ref="M19:N19"/>
    <mergeCell ref="B20:C20"/>
    <mergeCell ref="D20:H20"/>
    <mergeCell ref="I20:J20"/>
    <mergeCell ref="K20:L20"/>
    <mergeCell ref="M20:N20"/>
    <mergeCell ref="B21:C21"/>
    <mergeCell ref="D21:H21"/>
    <mergeCell ref="I21:J21"/>
    <mergeCell ref="K21:L21"/>
    <mergeCell ref="M21:N21"/>
    <mergeCell ref="B22:C22"/>
    <mergeCell ref="D22:H22"/>
    <mergeCell ref="I22:J22"/>
    <mergeCell ref="K22:L22"/>
    <mergeCell ref="M22:N22"/>
    <mergeCell ref="B23:C23"/>
    <mergeCell ref="D23:H23"/>
    <mergeCell ref="I23:J23"/>
    <mergeCell ref="K23:L23"/>
    <mergeCell ref="M23:N23"/>
    <mergeCell ref="B24:C24"/>
    <mergeCell ref="D24:H24"/>
    <mergeCell ref="I24:J24"/>
    <mergeCell ref="K24:L24"/>
    <mergeCell ref="M24:N24"/>
    <mergeCell ref="B25:C25"/>
    <mergeCell ref="D25:H25"/>
    <mergeCell ref="I25:J25"/>
    <mergeCell ref="K25:L25"/>
    <mergeCell ref="M25:N25"/>
    <mergeCell ref="B26:C26"/>
    <mergeCell ref="D26:H26"/>
    <mergeCell ref="I26:J26"/>
    <mergeCell ref="K26:L26"/>
    <mergeCell ref="M26:N26"/>
    <mergeCell ref="B27:C27"/>
    <mergeCell ref="D27:H27"/>
    <mergeCell ref="I27:J27"/>
    <mergeCell ref="K27:L27"/>
    <mergeCell ref="M27:N27"/>
    <mergeCell ref="B28:C28"/>
    <mergeCell ref="D28:H28"/>
    <mergeCell ref="I28:J28"/>
    <mergeCell ref="K28:L28"/>
    <mergeCell ref="M28:N28"/>
    <mergeCell ref="B29:C29"/>
    <mergeCell ref="D29:H29"/>
    <mergeCell ref="I29:J29"/>
    <mergeCell ref="K29:L29"/>
    <mergeCell ref="M29:N29"/>
    <mergeCell ref="B30:C30"/>
    <mergeCell ref="D30:H30"/>
    <mergeCell ref="I30:J30"/>
    <mergeCell ref="K30:L30"/>
    <mergeCell ref="M30:N30"/>
    <mergeCell ref="B31:C31"/>
    <mergeCell ref="D31:H31"/>
    <mergeCell ref="I31:J31"/>
    <mergeCell ref="K31:L31"/>
    <mergeCell ref="M31:N31"/>
    <mergeCell ref="B32:C32"/>
    <mergeCell ref="D32:H32"/>
    <mergeCell ref="I32:J32"/>
    <mergeCell ref="K32:L32"/>
    <mergeCell ref="M32:N32"/>
    <mergeCell ref="B33:C33"/>
    <mergeCell ref="D33:H33"/>
    <mergeCell ref="I33:J33"/>
    <mergeCell ref="K33:L33"/>
    <mergeCell ref="M33:N33"/>
    <mergeCell ref="B36:C36"/>
    <mergeCell ref="D36:H36"/>
    <mergeCell ref="I36:J36"/>
    <mergeCell ref="K36:L36"/>
    <mergeCell ref="M36:N36"/>
    <mergeCell ref="B34:C34"/>
    <mergeCell ref="D34:H34"/>
    <mergeCell ref="I34:J34"/>
    <mergeCell ref="K34:L34"/>
    <mergeCell ref="M34:N34"/>
    <mergeCell ref="B35:C35"/>
    <mergeCell ref="D35:H35"/>
    <mergeCell ref="I35:J35"/>
    <mergeCell ref="K35:L35"/>
    <mergeCell ref="M35:N3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2025-03-19T09:09:50Z</cp:lastPrinted>
  <dcterms:created xsi:type="dcterms:W3CDTF">2006-09-16T00:00:00Z</dcterms:created>
  <dcterms:modified xsi:type="dcterms:W3CDTF">2026-06-05T09:52:17Z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