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2026\вент\"/>
    </mc:Choice>
  </mc:AlternateContent>
  <bookViews>
    <workbookView xWindow="0" yWindow="0" windowWidth="20490" windowHeight="7050"/>
  </bookViews>
  <sheets>
    <sheet name="Расчет цены" sheetId="2" r:id="rId1"/>
  </sheets>
  <definedNames>
    <definedName name="_xlnm.Print_Area" localSheetId="0">'Расчет цены'!$A$1:$O$13</definedName>
  </definedNames>
  <calcPr calcId="162913" refMode="R1C1"/>
</workbook>
</file>

<file path=xl/calcChain.xml><?xml version="1.0" encoding="utf-8"?>
<calcChain xmlns="http://schemas.openxmlformats.org/spreadsheetml/2006/main">
  <c r="O12" i="2" l="1"/>
  <c r="M11" i="2" l="1"/>
  <c r="H11" i="2"/>
  <c r="I11" i="2" s="1"/>
  <c r="J11" i="2" s="1"/>
  <c r="K11" i="2" s="1"/>
  <c r="N11" i="2" l="1"/>
  <c r="H13" i="2" l="1"/>
</calcChain>
</file>

<file path=xl/sharedStrings.xml><?xml version="1.0" encoding="utf-8"?>
<sst xmlns="http://schemas.openxmlformats.org/spreadsheetml/2006/main" count="35" uniqueCount="35">
  <si>
    <t>№</t>
  </si>
  <si>
    <t>Наименование предмета контракта</t>
  </si>
  <si>
    <t>Среднее квадратичное отклонение</t>
  </si>
  <si>
    <t xml:space="preserve">Средняя арифметическая цена за единицу     &lt;ц&gt; </t>
  </si>
  <si>
    <t>Цена за единицу изм. (руб.)</t>
  </si>
  <si>
    <t>Цена за единицу изм. с округлением (вниз) до сотых долей после запятой (руб.)</t>
  </si>
  <si>
    <t>рублей</t>
  </si>
  <si>
    <r>
      <rPr>
        <b/>
        <sz val="10"/>
        <color indexed="8"/>
        <rFont val="Times New Roman"/>
        <family val="1"/>
        <charset val="204"/>
      </rPr>
      <t>Расчет Н(М)ЦК по формуле</t>
    </r>
    <r>
      <rPr>
        <sz val="10"/>
        <color indexed="8"/>
        <rFont val="Times New Roman"/>
        <family val="1"/>
        <charset val="204"/>
      </rPr>
      <t xml:space="preserve">                             v - количество (объем) закупаемого товара (работы, услуги);
n - количество значений, используемых в расчете;
i - номер источника ценовой информации;
     - цена единицы</t>
    </r>
  </si>
  <si>
    <t>Н(М)ЦК, ЦКЕП контракта с учетом округления цены за единицу (руб.)</t>
  </si>
  <si>
    <t>Поставщик №1</t>
  </si>
  <si>
    <t xml:space="preserve">Поставщик №2 </t>
  </si>
  <si>
    <t>Поставщик №3</t>
  </si>
  <si>
    <t xml:space="preserve">Обоснование начальной (максимальной) цены контракта
</t>
  </si>
  <si>
    <r>
      <t xml:space="preserve">коэффициент вариации цен V (%)           </t>
    </r>
    <r>
      <rPr>
        <i/>
        <sz val="10"/>
        <color indexed="8"/>
        <rFont val="Times New Roman"/>
        <family val="1"/>
        <charset val="204"/>
      </rPr>
      <t xml:space="preserve">         </t>
    </r>
  </si>
  <si>
    <t>Совокупность значений выявленных цен</t>
  </si>
  <si>
    <t>Коммерческие предложения (руб./ед.изм.)</t>
  </si>
  <si>
    <t>Однородность совокупности значений выявленных цен, используемых в расчете НМЦК</t>
  </si>
  <si>
    <t>НМЦК,  определяемая методом сопоставимых рыночных цен (анализа рынка)*</t>
  </si>
  <si>
    <t>В результате проведенного расчета НМЦК составила:</t>
  </si>
  <si>
    <t>ИТОГО</t>
  </si>
  <si>
    <t>указывается предмет контракта</t>
  </si>
  <si>
    <t>Целями данной закупки является:</t>
  </si>
  <si>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</si>
  <si>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</si>
  <si>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Расчет начальной (максимальной) цены контракта</t>
  </si>
  <si>
    <t>Еденица измерения</t>
  </si>
  <si>
    <t>Количествово</t>
  </si>
  <si>
    <t>вх. № 1</t>
  </si>
  <si>
    <t>вх.№ 2</t>
  </si>
  <si>
    <t>вх. № 3</t>
  </si>
  <si>
    <t>Обоснование необходимости закупки</t>
  </si>
  <si>
    <t>Дезинфекция и очистка систем вентиляции</t>
  </si>
  <si>
    <t>усл.ед.</t>
  </si>
  <si>
    <t>Оказание услуг по дезинфекции и очитке систем вентиляции в помещениях  ГБОУ школа №494 по адресу: г.Санкт-Петербург, ул.Композиторов, д.22, корп.2, литера А в 2026г.</t>
  </si>
  <si>
    <t> проведение  профилактических осмотров, очистка и проверка работоспособности оборудования , проведение дезинфекции стстемы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</si>
</sst>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6" x14ac:knownFonts="1">
    <font>
      <sz val="11"/>
      <color theme="1"/>
      <name val="Calibri"/>
      <family val="2"/>
      <charset val="204"/>
      <scheme val="minor"/>
    </font>
    <font>
      <b/>
      <sz val="10"/>
      <color indexed="8"/>
      <name val="Times New Roman"/>
      <family val="1"/>
      <charset val="204"/>
    </font>
    <font>
      <i/>
      <sz val="10"/>
      <color indexed="8"/>
      <name val="Times New Roman"/>
      <family val="1"/>
      <charset val="204"/>
    </font>
    <font>
      <b/>
      <sz val="12"/>
      <color indexed="8"/>
      <name val="Times New Roman"/>
      <family val="1"/>
      <charset val="204"/>
    </font>
    <font>
      <sz val="10"/>
      <color indexed="8"/>
      <name val="Times New Roman"/>
      <family val="1"/>
      <charset val="204"/>
    </font>
    <font>
      <sz val="11"/>
      <color indexed="8"/>
      <name val="Times New Roman"/>
      <family val="1"/>
      <charset val="204"/>
    </font>
    <font>
      <sz val="12"/>
      <color indexed="8"/>
      <name val="Times New Roman"/>
      <family val="1"/>
      <charset val="204"/>
    </font>
    <font>
      <sz val="10"/>
      <color indexed="8"/>
      <name val="Times New Roman"/>
      <family val="1"/>
      <charset val="204"/>
    </font>
    <font>
      <b/>
      <sz val="10"/>
      <color indexed="8"/>
      <name val="Times New Roman"/>
      <family val="1"/>
      <charset val="204"/>
    </font>
    <font>
      <b/>
      <sz val="12"/>
      <color indexed="8"/>
      <name val="Times New Roman"/>
      <family val="1"/>
      <charset val="204"/>
    </font>
    <font>
      <sz val="12"/>
      <color indexed="8"/>
      <name val="Times New Roman"/>
      <family val="1"/>
      <charset val="204"/>
    </font>
    <font>
      <b/>
      <sz val="14"/>
      <color indexed="8"/>
      <name val="Times New Roman"/>
      <family val="1"/>
      <charset val="204"/>
    </font>
    <font>
      <sz val="14"/>
      <color indexed="8"/>
      <name val="Times New Roman"/>
      <family val="1"/>
      <charset val="204"/>
    </font>
    <font>
      <sz val="9"/>
      <color indexed="8"/>
      <name val="Times New Roman"/>
      <family val="1"/>
      <charset val="204"/>
    </font>
    <font>
      <sz val="12"/>
      <color theme="1"/>
      <name val="Times New Roman"/>
      <family val="1"/>
      <charset val="204"/>
    </font>
    <font>
      <sz val="9"/>
      <color rgb="FF000000"/>
      <name val="Tahoma"/>
      <family val="2"/>
      <charset val="204"/>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73">
    <xf numFmtId="0" fontId="0" fillId="0" borderId="0" xfId="0"/>
    <xf numFmtId="0" fontId="7" fillId="0" borderId="0" xfId="0" applyFont="1"/>
    <xf numFmtId="2" fontId="9" fillId="0" borderId="0" xfId="0" applyNumberFormat="1" applyFont="1" applyAlignment="1">
      <alignment vertical="center"/>
    </xf>
    <xf numFmtId="0" fontId="5" fillId="0" borderId="0" xfId="0" applyFont="1" applyFill="1" applyAlignment="1" applyProtection="1">
      <alignment vertical="center"/>
      <protection locked="0"/>
    </xf>
    <xf numFmtId="0" fontId="6" fillId="0" borderId="0" xfId="0" applyFont="1"/>
    <xf numFmtId="0" fontId="6" fillId="0" borderId="0" xfId="0" applyFont="1" applyAlignment="1" applyProtection="1">
      <alignment wrapText="1"/>
      <protection locked="0"/>
    </xf>
    <xf numFmtId="164" fontId="6" fillId="0" borderId="0" xfId="0" applyNumberFormat="1" applyFont="1" applyFill="1" applyAlignment="1" applyProtection="1">
      <alignment horizontal="center" vertical="center"/>
      <protection locked="0"/>
    </xf>
    <xf numFmtId="0" fontId="6" fillId="0" borderId="0" xfId="0" applyFont="1" applyAlignment="1" applyProtection="1">
      <alignment horizontal="center" wrapText="1"/>
      <protection locked="0"/>
    </xf>
    <xf numFmtId="0" fontId="10" fillId="0" borderId="0" xfId="0" applyFont="1" applyAlignment="1">
      <alignment horizontal="center" vertical="top"/>
    </xf>
    <xf numFmtId="0" fontId="6" fillId="0" borderId="4" xfId="0" applyFont="1" applyFill="1" applyBorder="1" applyAlignment="1">
      <alignment horizontal="center" vertical="center" wrapText="1"/>
    </xf>
    <xf numFmtId="2" fontId="6" fillId="0" borderId="4" xfId="0" applyNumberFormat="1" applyFont="1" applyBorder="1" applyAlignment="1">
      <alignment horizontal="center" vertical="center" wrapText="1"/>
    </xf>
    <xf numFmtId="0" fontId="12" fillId="0" borderId="0" xfId="0" applyFont="1"/>
    <xf numFmtId="0" fontId="9" fillId="0" borderId="0" xfId="0" applyFont="1" applyBorder="1" applyAlignment="1">
      <alignment vertical="center"/>
    </xf>
    <xf numFmtId="2" fontId="6" fillId="0" borderId="4" xfId="0" applyNumberFormat="1" applyFont="1" applyBorder="1" applyAlignment="1">
      <alignment horizontal="center" vertical="center"/>
    </xf>
    <xf numFmtId="2" fontId="13" fillId="0" borderId="4" xfId="0" applyNumberFormat="1" applyFont="1" applyBorder="1" applyAlignment="1">
      <alignment horizontal="center" vertical="center"/>
    </xf>
    <xf numFmtId="2" fontId="6" fillId="0" borderId="4" xfId="0" applyNumberFormat="1" applyFont="1" applyFill="1" applyBorder="1" applyAlignment="1">
      <alignment horizontal="center" vertical="center" wrapText="1"/>
    </xf>
    <xf numFmtId="0" fontId="1" fillId="2" borderId="1" xfId="0" applyFont="1" applyFill="1" applyBorder="1" applyAlignment="1">
      <alignment horizontal="center" vertical="top" wrapText="1"/>
    </xf>
    <xf numFmtId="2" fontId="6" fillId="3" borderId="4" xfId="0" applyNumberFormat="1"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6" fillId="0" borderId="10" xfId="0" applyFont="1" applyFill="1" applyBorder="1" applyAlignment="1">
      <alignment horizontal="center" vertical="center" wrapText="1"/>
    </xf>
    <xf numFmtId="2" fontId="6" fillId="0" borderId="10" xfId="0" applyNumberFormat="1" applyFont="1" applyFill="1" applyBorder="1" applyAlignment="1">
      <alignment horizontal="center" vertical="center" wrapText="1"/>
    </xf>
    <xf numFmtId="0" fontId="14" fillId="0" borderId="4" xfId="0" applyFont="1" applyBorder="1" applyAlignment="1">
      <alignment horizontal="justify" vertical="center" wrapText="1"/>
    </xf>
    <xf numFmtId="4" fontId="3" fillId="0" borderId="4" xfId="0" applyNumberFormat="1" applyFont="1" applyFill="1" applyBorder="1" applyAlignment="1">
      <alignment horizontal="center" vertical="center" wrapText="1"/>
    </xf>
    <xf numFmtId="2" fontId="9" fillId="2" borderId="0" xfId="0" applyNumberFormat="1" applyFont="1" applyFill="1" applyAlignment="1">
      <alignment vertical="center"/>
    </xf>
    <xf numFmtId="0" fontId="15" fillId="0" borderId="0" xfId="0" applyFont="1" applyAlignment="1">
      <alignment wrapText="1"/>
    </xf>
    <xf numFmtId="0" fontId="3" fillId="0" borderId="11" xfId="0" applyFont="1" applyFill="1" applyBorder="1" applyAlignment="1">
      <alignment horizontal="center" vertical="top" wrapText="1"/>
    </xf>
    <xf numFmtId="49" fontId="6" fillId="0" borderId="0" xfId="0" applyNumberFormat="1" applyFont="1" applyAlignment="1">
      <alignment horizontal="left" wrapText="1"/>
    </xf>
    <xf numFmtId="0" fontId="6" fillId="0" borderId="0" xfId="0" applyFont="1" applyAlignment="1" applyProtection="1">
      <alignment horizontal="left" vertical="top" wrapText="1"/>
      <protection locked="0"/>
    </xf>
    <xf numFmtId="0" fontId="8" fillId="0" borderId="1" xfId="0" applyFont="1" applyBorder="1" applyAlignment="1">
      <alignment horizontal="center" vertical="top" wrapText="1"/>
    </xf>
    <xf numFmtId="0" fontId="8" fillId="0" borderId="10" xfId="0" applyFont="1" applyBorder="1" applyAlignment="1">
      <alignment horizontal="center" vertical="top" wrapText="1"/>
    </xf>
    <xf numFmtId="0" fontId="1" fillId="0" borderId="1" xfId="0" applyFont="1" applyBorder="1" applyAlignment="1">
      <alignment horizontal="center" vertical="top" wrapText="1"/>
    </xf>
    <xf numFmtId="0" fontId="1" fillId="0" borderId="9" xfId="0" applyFont="1" applyBorder="1" applyAlignment="1">
      <alignment horizontal="center" vertical="top" wrapText="1"/>
    </xf>
    <xf numFmtId="0" fontId="1" fillId="0" borderId="1" xfId="0" applyFont="1" applyFill="1" applyBorder="1" applyAlignment="1">
      <alignment horizontal="center" vertical="top" wrapText="1"/>
    </xf>
    <xf numFmtId="0" fontId="1" fillId="0" borderId="10" xfId="0" applyFont="1" applyFill="1" applyBorder="1" applyAlignment="1">
      <alignment horizontal="center" vertical="top" wrapText="1"/>
    </xf>
    <xf numFmtId="0" fontId="3" fillId="0" borderId="0" xfId="0" applyFont="1" applyBorder="1" applyAlignment="1">
      <alignment horizontal="left" vertical="center"/>
    </xf>
    <xf numFmtId="0" fontId="9" fillId="0" borderId="0" xfId="0" applyFont="1" applyBorder="1" applyAlignment="1">
      <alignment horizontal="left" vertical="center"/>
    </xf>
    <xf numFmtId="0" fontId="1" fillId="0" borderId="1"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2" fontId="1" fillId="0" borderId="11" xfId="0" applyNumberFormat="1" applyFont="1" applyFill="1" applyBorder="1" applyAlignment="1">
      <alignment horizontal="center" vertical="top" wrapText="1"/>
    </xf>
    <xf numFmtId="2" fontId="1" fillId="0" borderId="2" xfId="0" applyNumberFormat="1" applyFont="1" applyFill="1" applyBorder="1" applyAlignment="1">
      <alignment horizontal="center" vertical="top" wrapText="1"/>
    </xf>
    <xf numFmtId="2" fontId="1" fillId="0" borderId="7" xfId="0" applyNumberFormat="1" applyFont="1" applyFill="1" applyBorder="1" applyAlignment="1">
      <alignment horizontal="center" vertical="top" wrapText="1"/>
    </xf>
    <xf numFmtId="0" fontId="1" fillId="0" borderId="9" xfId="0" applyFont="1" applyFill="1" applyBorder="1" applyAlignment="1">
      <alignment horizontal="center" vertical="top" wrapText="1"/>
    </xf>
    <xf numFmtId="0" fontId="11" fillId="0" borderId="3" xfId="0" applyFont="1" applyFill="1" applyBorder="1" applyAlignment="1">
      <alignment horizontal="center" wrapText="1"/>
    </xf>
    <xf numFmtId="0" fontId="3" fillId="0" borderId="3" xfId="0" applyFont="1" applyFill="1" applyBorder="1" applyAlignment="1">
      <alignment horizont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 xfId="0" applyFont="1" applyFill="1" applyBorder="1" applyAlignment="1">
      <alignment horizontal="center" vertical="center" textRotation="90" wrapText="1"/>
    </xf>
    <xf numFmtId="0" fontId="1" fillId="0" borderId="9" xfId="0" applyFont="1" applyFill="1" applyBorder="1" applyAlignment="1">
      <alignment horizontal="center" vertical="center" textRotation="90" wrapText="1"/>
    </xf>
    <xf numFmtId="0" fontId="3" fillId="0" borderId="5" xfId="0" applyFont="1" applyFill="1" applyBorder="1" applyAlignment="1">
      <alignment horizontal="center" vertical="top" wrapText="1"/>
    </xf>
    <xf numFmtId="0" fontId="3" fillId="0" borderId="6" xfId="0" applyFont="1" applyFill="1" applyBorder="1" applyAlignment="1">
      <alignment horizontal="center" vertical="top" wrapText="1"/>
    </xf>
    <xf numFmtId="49" fontId="13" fillId="0" borderId="8" xfId="0" applyNumberFormat="1" applyFont="1" applyFill="1" applyBorder="1" applyAlignment="1">
      <alignment horizontal="center" vertical="center" wrapText="1"/>
    </xf>
    <xf numFmtId="49" fontId="13" fillId="0" borderId="2" xfId="0" applyNumberFormat="1" applyFont="1" applyFill="1" applyBorder="1" applyAlignment="1">
      <alignment horizontal="center" vertical="center" wrapText="1"/>
    </xf>
    <xf numFmtId="0" fontId="11" fillId="2" borderId="8" xfId="0" applyFont="1" applyFill="1" applyBorder="1" applyAlignment="1">
      <alignment horizontal="center" wrapText="1"/>
    </xf>
    <xf numFmtId="49" fontId="12" fillId="0" borderId="11" xfId="0" applyNumberFormat="1" applyFont="1" applyFill="1" applyBorder="1" applyAlignment="1">
      <alignment horizontal="left" vertical="center" wrapText="1"/>
    </xf>
    <xf numFmtId="49" fontId="12" fillId="0" borderId="2" xfId="0" applyNumberFormat="1" applyFont="1" applyFill="1" applyBorder="1" applyAlignment="1">
      <alignment horizontal="left" vertical="center" wrapText="1"/>
    </xf>
    <xf numFmtId="49" fontId="12" fillId="0" borderId="7" xfId="0" applyNumberFormat="1" applyFont="1" applyFill="1" applyBorder="1" applyAlignment="1">
      <alignment horizontal="left" vertical="center" wrapText="1"/>
    </xf>
    <xf numFmtId="0" fontId="11" fillId="0" borderId="8"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2" fillId="0" borderId="5" xfId="0" applyFont="1" applyFill="1" applyBorder="1" applyAlignment="1">
      <alignment horizontal="left" vertical="center" wrapText="1"/>
    </xf>
    <xf numFmtId="0" fontId="12" fillId="0" borderId="8"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3" fillId="0" borderId="8"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5" xfId="0" applyFont="1" applyFill="1" applyBorder="1" applyAlignment="1">
      <alignment horizontal="center" vertical="center" wrapText="1"/>
    </xf>
    <xf numFmtId="49" fontId="12" fillId="2" borderId="12" xfId="0" applyNumberFormat="1" applyFont="1" applyFill="1" applyBorder="1" applyAlignment="1">
      <alignment horizontal="left" vertical="center" wrapText="1"/>
    </xf>
    <xf numFmtId="49" fontId="12" fillId="2" borderId="3" xfId="0" applyNumberFormat="1" applyFont="1" applyFill="1" applyBorder="1" applyAlignment="1">
      <alignment horizontal="left" vertical="center" wrapText="1"/>
    </xf>
    <xf numFmtId="49" fontId="12" fillId="2" borderId="13" xfId="0" applyNumberFormat="1" applyFont="1" applyFill="1" applyBorder="1" applyAlignment="1">
      <alignment horizontal="left" vertical="center" wrapText="1"/>
    </xf>
    <xf numFmtId="0" fontId="1" fillId="0" borderId="4" xfId="0" applyFont="1" applyBorder="1" applyAlignment="1">
      <alignment horizontal="center" vertical="top" wrapText="1"/>
    </xf>
    <xf numFmtId="0" fontId="7" fillId="0" borderId="1" xfId="0" applyFont="1" applyBorder="1" applyAlignment="1">
      <alignment horizontal="center" vertical="top" wrapText="1"/>
    </xf>
    <xf numFmtId="0" fontId="7" fillId="0" borderId="10" xfId="0" applyFont="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9</xdr:col>
      <xdr:colOff>19050</xdr:colOff>
      <xdr:row>8</xdr:row>
      <xdr:rowOff>952500</xdr:rowOff>
    </xdr:from>
    <xdr:to>
      <xdr:col>10</xdr:col>
      <xdr:colOff>0</xdr:colOff>
      <xdr:row>8</xdr:row>
      <xdr:rowOff>1304925</xdr:rowOff>
    </xdr:to>
    <xdr:pic>
      <xdr:nvPicPr>
        <xdr:cNvPr id="2181" name="Picture 1">
          <a:extLst>
            <a:ext uri="{FF2B5EF4-FFF2-40B4-BE49-F238E27FC236}">
              <a16:creationId xmlns:a16="http://schemas.microsoft.com/office/drawing/2014/main" id="{00000000-0008-0000-0100-000085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05600" y="6010275"/>
          <a:ext cx="93345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19050</xdr:colOff>
      <xdr:row>8</xdr:row>
      <xdr:rowOff>923925</xdr:rowOff>
    </xdr:from>
    <xdr:to>
      <xdr:col>8</xdr:col>
      <xdr:colOff>1019175</xdr:colOff>
      <xdr:row>8</xdr:row>
      <xdr:rowOff>1362075</xdr:rowOff>
    </xdr:to>
    <xdr:pic>
      <xdr:nvPicPr>
        <xdr:cNvPr id="2182" name="Picture 2">
          <a:extLst>
            <a:ext uri="{FF2B5EF4-FFF2-40B4-BE49-F238E27FC236}">
              <a16:creationId xmlns:a16="http://schemas.microsoft.com/office/drawing/2014/main" id="{00000000-0008-0000-0100-00008608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76900" y="5981700"/>
          <a:ext cx="10001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57150</xdr:colOff>
      <xdr:row>9</xdr:row>
      <xdr:rowOff>790575</xdr:rowOff>
    </xdr:from>
    <xdr:to>
      <xdr:col>12</xdr:col>
      <xdr:colOff>38100</xdr:colOff>
      <xdr:row>9</xdr:row>
      <xdr:rowOff>1152525</xdr:rowOff>
    </xdr:to>
    <xdr:pic>
      <xdr:nvPicPr>
        <xdr:cNvPr id="2183" name="Picture 5">
          <a:extLst>
            <a:ext uri="{FF2B5EF4-FFF2-40B4-BE49-F238E27FC236}">
              <a16:creationId xmlns:a16="http://schemas.microsoft.com/office/drawing/2014/main" id="{00000000-0008-0000-0100-00008708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058525" y="7867650"/>
          <a:ext cx="9715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85725</xdr:colOff>
      <xdr:row>9</xdr:row>
      <xdr:rowOff>762000</xdr:rowOff>
    </xdr:from>
    <xdr:to>
      <xdr:col>11</xdr:col>
      <xdr:colOff>238125</xdr:colOff>
      <xdr:row>9</xdr:row>
      <xdr:rowOff>990600</xdr:rowOff>
    </xdr:to>
    <xdr:pic>
      <xdr:nvPicPr>
        <xdr:cNvPr id="2184" name="Picture 6">
          <a:extLst>
            <a:ext uri="{FF2B5EF4-FFF2-40B4-BE49-F238E27FC236}">
              <a16:creationId xmlns:a16="http://schemas.microsoft.com/office/drawing/2014/main" id="{00000000-0008-0000-0100-00008808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1087100" y="7839075"/>
          <a:ext cx="1524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5"/>
  <sheetViews>
    <sheetView tabSelected="1" zoomScaleNormal="100" zoomScaleSheetLayoutView="100" workbookViewId="0">
      <selection activeCell="C5" sqref="C5:O5"/>
    </sheetView>
  </sheetViews>
  <sheetFormatPr defaultRowHeight="12.75" x14ac:dyDescent="0.2"/>
  <cols>
    <col min="1" max="1" width="3.140625" style="1" customWidth="1"/>
    <col min="2" max="2" width="25.140625" style="1" customWidth="1"/>
    <col min="3" max="3" width="4.85546875" style="1" customWidth="1"/>
    <col min="4" max="4" width="8.140625" style="1" customWidth="1"/>
    <col min="5" max="5" width="11.42578125" style="1" customWidth="1"/>
    <col min="6" max="6" width="11.85546875" style="1" customWidth="1"/>
    <col min="7" max="7" width="15" style="1" customWidth="1"/>
    <col min="8" max="8" width="15.5703125" style="1" customWidth="1"/>
    <col min="9" max="9" width="15.42578125" style="1" customWidth="1"/>
    <col min="10" max="10" width="14.28515625" style="1" customWidth="1"/>
    <col min="11" max="11" width="13.140625" style="1" customWidth="1"/>
    <col min="12" max="12" width="19.140625" style="1" customWidth="1"/>
    <col min="13" max="13" width="11.42578125" style="1" customWidth="1"/>
    <col min="14" max="14" width="14.42578125" style="1" customWidth="1"/>
    <col min="15" max="15" width="16.28515625" style="1" customWidth="1"/>
    <col min="16" max="16" width="13.7109375" style="1" customWidth="1"/>
    <col min="17" max="17" width="10.7109375" style="1" customWidth="1"/>
    <col min="18" max="16384" width="9.140625" style="1"/>
  </cols>
  <sheetData>
    <row r="1" spans="1:15" s="11" customFormat="1" ht="39.75" customHeight="1" x14ac:dyDescent="0.3">
      <c r="A1" s="43" t="s">
        <v>12</v>
      </c>
      <c r="B1" s="44"/>
      <c r="C1" s="44"/>
      <c r="D1" s="44"/>
      <c r="E1" s="44"/>
      <c r="F1" s="44"/>
      <c r="G1" s="44"/>
      <c r="H1" s="44"/>
      <c r="I1" s="44"/>
      <c r="J1" s="44"/>
      <c r="K1" s="44"/>
      <c r="L1" s="44"/>
      <c r="M1" s="44"/>
      <c r="N1" s="44"/>
      <c r="O1" s="44"/>
    </row>
    <row r="2" spans="1:15" s="11" customFormat="1" ht="42.75" customHeight="1" x14ac:dyDescent="0.3">
      <c r="A2" s="54" t="s">
        <v>33</v>
      </c>
      <c r="B2" s="54"/>
      <c r="C2" s="54"/>
      <c r="D2" s="54"/>
      <c r="E2" s="54"/>
      <c r="F2" s="54"/>
      <c r="G2" s="54"/>
      <c r="H2" s="54"/>
      <c r="I2" s="54"/>
      <c r="J2" s="54"/>
      <c r="K2" s="54"/>
      <c r="L2" s="54"/>
      <c r="M2" s="54"/>
      <c r="N2" s="54"/>
      <c r="O2" s="54"/>
    </row>
    <row r="3" spans="1:15" s="11" customFormat="1" ht="15" customHeight="1" x14ac:dyDescent="0.3">
      <c r="A3" s="52" t="s">
        <v>20</v>
      </c>
      <c r="B3" s="52"/>
      <c r="C3" s="53"/>
      <c r="D3" s="53"/>
      <c r="E3" s="53"/>
      <c r="F3" s="53"/>
      <c r="G3" s="53"/>
      <c r="H3" s="53"/>
      <c r="I3" s="53"/>
      <c r="J3" s="53"/>
      <c r="K3" s="53"/>
      <c r="L3" s="53"/>
      <c r="M3" s="53"/>
      <c r="N3" s="53"/>
      <c r="O3" s="53"/>
    </row>
    <row r="4" spans="1:15" s="11" customFormat="1" ht="18" customHeight="1" x14ac:dyDescent="0.3">
      <c r="A4" s="65" t="s">
        <v>30</v>
      </c>
      <c r="B4" s="66"/>
      <c r="C4" s="55" t="s">
        <v>21</v>
      </c>
      <c r="D4" s="56"/>
      <c r="E4" s="56"/>
      <c r="F4" s="56"/>
      <c r="G4" s="56"/>
      <c r="H4" s="56"/>
      <c r="I4" s="56"/>
      <c r="J4" s="56"/>
      <c r="K4" s="56"/>
      <c r="L4" s="56"/>
      <c r="M4" s="56"/>
      <c r="N4" s="56"/>
      <c r="O4" s="57"/>
    </row>
    <row r="5" spans="1:15" s="11" customFormat="1" ht="41.25" customHeight="1" x14ac:dyDescent="0.3">
      <c r="A5" s="65"/>
      <c r="B5" s="66"/>
      <c r="C5" s="67" t="s">
        <v>34</v>
      </c>
      <c r="D5" s="68"/>
      <c r="E5" s="68"/>
      <c r="F5" s="68"/>
      <c r="G5" s="68"/>
      <c r="H5" s="68"/>
      <c r="I5" s="68"/>
      <c r="J5" s="68"/>
      <c r="K5" s="68"/>
      <c r="L5" s="68"/>
      <c r="M5" s="68"/>
      <c r="N5" s="68"/>
      <c r="O5" s="69"/>
    </row>
    <row r="6" spans="1:15" s="11" customFormat="1" ht="132" customHeight="1" x14ac:dyDescent="0.3">
      <c r="A6" s="58" t="s">
        <v>22</v>
      </c>
      <c r="B6" s="59"/>
      <c r="C6" s="60" t="s">
        <v>23</v>
      </c>
      <c r="D6" s="61"/>
      <c r="E6" s="61"/>
      <c r="F6" s="61"/>
      <c r="G6" s="61"/>
      <c r="H6" s="61"/>
      <c r="I6" s="61"/>
      <c r="J6" s="61"/>
      <c r="K6" s="61"/>
      <c r="L6" s="61"/>
      <c r="M6" s="61"/>
      <c r="N6" s="61"/>
      <c r="O6" s="62"/>
    </row>
    <row r="7" spans="1:15" s="11" customFormat="1" ht="30.75" customHeight="1" x14ac:dyDescent="0.3">
      <c r="A7" s="63" t="s">
        <v>24</v>
      </c>
      <c r="B7" s="63"/>
      <c r="C7" s="63"/>
      <c r="D7" s="63"/>
      <c r="E7" s="63"/>
      <c r="F7" s="63"/>
      <c r="G7" s="63"/>
      <c r="H7" s="63"/>
      <c r="I7" s="63"/>
      <c r="J7" s="63"/>
      <c r="K7" s="63"/>
      <c r="L7" s="63"/>
      <c r="M7" s="63"/>
      <c r="N7" s="63"/>
      <c r="O7" s="64"/>
    </row>
    <row r="8" spans="1:15" ht="39" customHeight="1" x14ac:dyDescent="0.2">
      <c r="A8" s="36" t="s">
        <v>0</v>
      </c>
      <c r="B8" s="36" t="s">
        <v>1</v>
      </c>
      <c r="C8" s="48" t="s">
        <v>25</v>
      </c>
      <c r="D8" s="48" t="s">
        <v>26</v>
      </c>
      <c r="E8" s="45" t="s">
        <v>15</v>
      </c>
      <c r="F8" s="46"/>
      <c r="G8" s="47"/>
      <c r="H8" s="39" t="s">
        <v>16</v>
      </c>
      <c r="I8" s="40"/>
      <c r="J8" s="40"/>
      <c r="K8" s="41"/>
      <c r="L8" s="70" t="s">
        <v>17</v>
      </c>
      <c r="M8" s="70"/>
      <c r="N8" s="70"/>
      <c r="O8" s="70"/>
    </row>
    <row r="9" spans="1:15" ht="159" customHeight="1" x14ac:dyDescent="0.2">
      <c r="A9" s="37"/>
      <c r="B9" s="37"/>
      <c r="C9" s="49"/>
      <c r="D9" s="49"/>
      <c r="E9" s="18" t="s">
        <v>9</v>
      </c>
      <c r="F9" s="18" t="s">
        <v>10</v>
      </c>
      <c r="G9" s="18" t="s">
        <v>11</v>
      </c>
      <c r="H9" s="30" t="s">
        <v>3</v>
      </c>
      <c r="I9" s="30" t="s">
        <v>2</v>
      </c>
      <c r="J9" s="32" t="s">
        <v>13</v>
      </c>
      <c r="K9" s="42" t="s">
        <v>14</v>
      </c>
      <c r="L9" s="71" t="s">
        <v>7</v>
      </c>
      <c r="M9" s="28" t="s">
        <v>4</v>
      </c>
      <c r="N9" s="28" t="s">
        <v>5</v>
      </c>
      <c r="O9" s="28" t="s">
        <v>8</v>
      </c>
    </row>
    <row r="10" spans="1:15" ht="90.75" customHeight="1" x14ac:dyDescent="0.2">
      <c r="A10" s="38"/>
      <c r="B10" s="38"/>
      <c r="C10" s="49"/>
      <c r="D10" s="49"/>
      <c r="E10" s="16" t="s">
        <v>27</v>
      </c>
      <c r="F10" s="16" t="s">
        <v>28</v>
      </c>
      <c r="G10" s="16" t="s">
        <v>29</v>
      </c>
      <c r="H10" s="31"/>
      <c r="I10" s="31"/>
      <c r="J10" s="33"/>
      <c r="K10" s="33"/>
      <c r="L10" s="72"/>
      <c r="M10" s="29"/>
      <c r="N10" s="29"/>
      <c r="O10" s="29"/>
    </row>
    <row r="11" spans="1:15" s="8" customFormat="1" ht="31.5" x14ac:dyDescent="0.15">
      <c r="A11" s="25">
        <v>1</v>
      </c>
      <c r="B11" s="24" t="s">
        <v>31</v>
      </c>
      <c r="C11" s="9" t="s">
        <v>32</v>
      </c>
      <c r="D11" s="21">
        <v>1</v>
      </c>
      <c r="E11" s="17">
        <v>196000</v>
      </c>
      <c r="F11" s="17">
        <v>205980</v>
      </c>
      <c r="G11" s="17">
        <v>202240</v>
      </c>
      <c r="H11" s="10">
        <f>AVERAGE(E11:G11)</f>
        <v>201406.66666666666</v>
      </c>
      <c r="I11" s="13">
        <f>SQRT(((SUM((POWER(G11-H11,2)),(POWER(F11-H11,2)),(POWER(E11-H11,2)))/(COLUMNS(E11:G11)-1))))</f>
        <v>5041.9176246080551</v>
      </c>
      <c r="J11" s="13">
        <f>I11/H11*100</f>
        <v>2.5033519039131717</v>
      </c>
      <c r="K11" s="14" t="str">
        <f>IF(J11&lt;33,"однородные","не однородные")</f>
        <v>однородные</v>
      </c>
      <c r="L11" s="10">
        <v>17043.22</v>
      </c>
      <c r="M11" s="10">
        <f>L11/D11</f>
        <v>17043.22</v>
      </c>
      <c r="N11" s="10">
        <f>H11</f>
        <v>201406.66666666666</v>
      </c>
      <c r="O11" s="10">
        <v>201406.67</v>
      </c>
    </row>
    <row r="12" spans="1:15" s="8" customFormat="1" ht="30.75" customHeight="1" x14ac:dyDescent="0.25">
      <c r="A12" s="50" t="s">
        <v>19</v>
      </c>
      <c r="B12" s="51"/>
      <c r="C12" s="19"/>
      <c r="D12" s="19"/>
      <c r="E12" s="19"/>
      <c r="F12" s="19"/>
      <c r="G12" s="19"/>
      <c r="H12" s="20"/>
      <c r="I12" s="19"/>
      <c r="J12" s="9"/>
      <c r="K12" s="9"/>
      <c r="L12" s="9"/>
      <c r="M12" s="9"/>
      <c r="N12" s="15"/>
      <c r="O12" s="22">
        <f>SUM(O11:O11)</f>
        <v>201406.67</v>
      </c>
    </row>
    <row r="13" spans="1:15" ht="39.75" customHeight="1" x14ac:dyDescent="0.2">
      <c r="A13" s="34" t="s">
        <v>18</v>
      </c>
      <c r="B13" s="35"/>
      <c r="C13" s="35"/>
      <c r="D13" s="35"/>
      <c r="E13" s="35"/>
      <c r="F13" s="35"/>
      <c r="G13" s="35"/>
      <c r="H13" s="23">
        <f>O12</f>
        <v>201406.67</v>
      </c>
      <c r="I13" s="12" t="s">
        <v>6</v>
      </c>
      <c r="J13" s="12"/>
      <c r="K13" s="12"/>
      <c r="L13" s="12"/>
      <c r="M13" s="12"/>
      <c r="N13" s="12"/>
      <c r="O13" s="2"/>
    </row>
    <row r="14" spans="1:15" ht="21.75" customHeight="1" x14ac:dyDescent="0.25">
      <c r="A14" s="26"/>
      <c r="B14" s="26"/>
      <c r="C14" s="26"/>
      <c r="D14" s="26"/>
      <c r="E14" s="26"/>
      <c r="F14" s="26"/>
      <c r="G14" s="26"/>
      <c r="H14" s="26"/>
      <c r="I14" s="26"/>
      <c r="J14" s="26"/>
      <c r="K14" s="26"/>
      <c r="L14" s="26"/>
      <c r="M14" s="26"/>
      <c r="N14" s="26"/>
      <c r="O14" s="26"/>
    </row>
    <row r="15" spans="1:15" ht="15.75" x14ac:dyDescent="0.25">
      <c r="A15" s="27"/>
      <c r="B15" s="27"/>
      <c r="C15" s="27"/>
      <c r="D15" s="4"/>
      <c r="E15" s="5"/>
      <c r="F15" s="6"/>
      <c r="G15" s="7"/>
      <c r="H15" s="3"/>
      <c r="I15" s="3"/>
      <c r="J15" s="3"/>
      <c r="K15" s="3"/>
      <c r="L15" s="3"/>
      <c r="M15" s="3"/>
      <c r="N15" s="3"/>
      <c r="O15" s="3"/>
    </row>
  </sheetData>
  <mergeCells count="28">
    <mergeCell ref="A1:O1"/>
    <mergeCell ref="E8:G8"/>
    <mergeCell ref="C8:C10"/>
    <mergeCell ref="D8:D10"/>
    <mergeCell ref="A12:B12"/>
    <mergeCell ref="O9:O10"/>
    <mergeCell ref="A3:O3"/>
    <mergeCell ref="A2:O2"/>
    <mergeCell ref="C4:O4"/>
    <mergeCell ref="A6:B6"/>
    <mergeCell ref="C6:O6"/>
    <mergeCell ref="A7:O7"/>
    <mergeCell ref="A4:B5"/>
    <mergeCell ref="C5:O5"/>
    <mergeCell ref="L8:O8"/>
    <mergeCell ref="L9:L10"/>
    <mergeCell ref="A14:O14"/>
    <mergeCell ref="A15:C15"/>
    <mergeCell ref="M9:M10"/>
    <mergeCell ref="N9:N10"/>
    <mergeCell ref="H9:H10"/>
    <mergeCell ref="I9:I10"/>
    <mergeCell ref="J9:J10"/>
    <mergeCell ref="A13:G13"/>
    <mergeCell ref="B8:B10"/>
    <mergeCell ref="A8:A10"/>
    <mergeCell ref="H8:K8"/>
    <mergeCell ref="K9:K10"/>
  </mergeCells>
  <phoneticPr fontId="0" type="noConversion"/>
  <pageMargins left="0.31496062992125984" right="0.31496062992125984" top="0.35433070866141736" bottom="0.35433070866141736" header="0.31496062992125984" footer="0.31496062992125984"/>
  <pageSetup paperSize="9" scale="70" orientation="landscape" r:id="rId1"/>
  <rowBreaks count="1" manualBreakCount="1">
    <brk id="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Расчет цены</vt:lpstr>
      <vt:lpstr>'Расчет цены'!Область_печати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Мещанинова Анна Анатольевна</dc:creator>
  <cp:lastModifiedBy>User</cp:lastModifiedBy>
  <cp:lastPrinted>2026-06-04T13:54:19Z</cp:lastPrinted>
  <dcterms:created xsi:type="dcterms:W3CDTF">2014-01-15T18:15:09Z</dcterms:created>
  <dcterms:modified xsi:type="dcterms:W3CDTF">2026-06-04T18:59:35Z</dcterms:modified>
</cp:coreProperties>
</file>