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Лист3" sheetId="3" r:id="rId1"/>
  </sheets>
  <calcPr calcId="145621" refMode="R1C1" fullPrecision="0"/>
</workbook>
</file>

<file path=xl/calcChain.xml><?xml version="1.0" encoding="utf-8"?>
<calcChain xmlns="http://schemas.openxmlformats.org/spreadsheetml/2006/main">
  <c r="M12" i="3" l="1"/>
  <c r="M13" i="3"/>
  <c r="M14" i="3"/>
  <c r="M15" i="3"/>
  <c r="M16" i="3"/>
  <c r="M17" i="3"/>
  <c r="M18" i="3"/>
  <c r="M19" i="3"/>
  <c r="M20" i="3"/>
  <c r="M21" i="3"/>
  <c r="M22" i="3"/>
  <c r="M23" i="3"/>
  <c r="M24" i="3"/>
  <c r="M11" i="3"/>
  <c r="I23" i="3"/>
  <c r="J23" i="3"/>
  <c r="K23" i="3" s="1"/>
  <c r="I22" i="3"/>
  <c r="J22" i="3"/>
  <c r="K22" i="3" l="1"/>
  <c r="M25" i="3" l="1"/>
  <c r="I17" i="3"/>
  <c r="J17" i="3"/>
  <c r="K17" i="3" s="1"/>
  <c r="I21" i="3" l="1"/>
  <c r="J21" i="3"/>
  <c r="I20" i="3"/>
  <c r="J20" i="3"/>
  <c r="I19" i="3"/>
  <c r="J19" i="3"/>
  <c r="K19" i="3" s="1"/>
  <c r="I18" i="3"/>
  <c r="J18" i="3"/>
  <c r="K21" i="3" l="1"/>
  <c r="K20" i="3"/>
  <c r="K18" i="3"/>
  <c r="A12" i="3"/>
  <c r="L25" i="3" l="1"/>
  <c r="J11" i="3" l="1"/>
  <c r="J12" i="3"/>
  <c r="J13" i="3"/>
  <c r="J14" i="3"/>
  <c r="J15" i="3"/>
  <c r="J16" i="3"/>
  <c r="J24" i="3"/>
  <c r="I11" i="3"/>
  <c r="I12" i="3"/>
  <c r="I13" i="3"/>
  <c r="I14" i="3"/>
  <c r="I15" i="3"/>
  <c r="I16" i="3"/>
  <c r="I24" i="3"/>
  <c r="K16" i="3" l="1"/>
  <c r="K14" i="3"/>
  <c r="K12" i="3"/>
  <c r="K24" i="3"/>
  <c r="K15" i="3"/>
  <c r="K13" i="3"/>
  <c r="K11" i="3"/>
</calcChain>
</file>

<file path=xl/sharedStrings.xml><?xml version="1.0" encoding="utf-8"?>
<sst xmlns="http://schemas.openxmlformats.org/spreadsheetml/2006/main" count="38" uniqueCount="38">
  <si>
    <t>(указывается предмет контракта)</t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</si>
  <si>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</si>
  <si>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</si>
  <si>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</si>
  <si>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</si>
  <si>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</si>
  <si>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</si>
  <si>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</si>
  <si>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</si>
  <si>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</si>
  <si>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</si>
  <si>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</si>
  <si>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</si>
  <si>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>Кол-во</t>
  </si>
  <si>
    <t>Итого: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</si>
  <si>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</si>
  <si>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</si>
  <si>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</si>
  <si>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4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</si>
  <si>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Лента малярная 48ммх50м</t>
  </si>
  <si>
    <t>Валик полиакрил 250мл</t>
  </si>
  <si>
    <t>Кисть плоская 50х12 мм</t>
  </si>
  <si>
    <t>Кисть 100х12 мм</t>
  </si>
  <si>
    <t>Кисть плоская 25х12 мм</t>
  </si>
  <si>
    <t>Изолента</t>
  </si>
  <si>
    <t>Перчатки хлопчатобумажные двойной латексный облив</t>
  </si>
  <si>
    <t>Мешок п/пропиленовый</t>
  </si>
  <si>
    <t>Кюветка малярная пластмассовая 330х350 мм</t>
  </si>
  <si>
    <t>Шпаклевка гипсовая Knauf Ротбанд Финиш 25 кг</t>
  </si>
  <si>
    <t>Поставка строительных материалов для Государственного бюджетного общеобразовательного учреждения лицея №144 Калининского района  Санкт-Петербурга</t>
  </si>
  <si>
    <t>Наименьшая стоимость   (руб.)</t>
  </si>
  <si>
    <t xml:space="preserve">Грунт Церезит </t>
  </si>
  <si>
    <t xml:space="preserve">Шпаклевка полимерная Vetonit </t>
  </si>
  <si>
    <t>Клей для плитки и керамогранита КМ Усиленный серый класс C1 T 25 кг</t>
  </si>
  <si>
    <t>Стремянка, 5 ступеней,алюминиевая</t>
  </si>
  <si>
    <t>Дата подготовки обоснования НМЦК: 02.06.2026</t>
  </si>
  <si>
    <t xml:space="preserve">Цена за единицу, руб.(Нормативный метод Распоряжение от 08.04.2026 № 221-р </t>
  </si>
  <si>
    <t>Обоснование и расчет начальной максимальной цены произведены с учетом положений Федерального закона от 05.04.2013 N 44-ФЗ ""О контрактной системе в сфере закупок товаров, работ, услуг для обеспечения государственных и муниципальных нужд"", подп. в) п. 7 Постановление Правительства РФ от 23.12.2024 N 1875 ""О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лиц"".
Особенности определения начальной (максимальной) цены контракта, предусмотренные подпунктом «в» пункта 7 Постановления Правительства РФ от 23.12.2024 №1875 ""О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лиц"" (далее – Постановление) не применяются в силу подпункта «г» пункта 7 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</si>
</sst>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8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/>
    <xf numFmtId="0" fontId="2" fillId="0" borderId="0"/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top" wrapText="1"/>
    </xf>
    <xf numFmtId="9" fontId="4" fillId="0" borderId="3" xfId="1" applyFont="1" applyBorder="1" applyAlignment="1" applyProtection="1">
      <alignment horizontal="center" vertical="top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3" xfId="0" applyFont="1" applyBorder="1" applyAlignment="1">
      <alignment horizontal="left" vertical="center" wrapText="1"/>
    </xf>
    <xf numFmtId="0" fontId="3" fillId="4" borderId="3" xfId="0" applyFont="1" applyFill="1" applyBorder="1" applyAlignment="1">
      <alignment vertical="center" wrapText="1"/>
    </xf>
    <xf numFmtId="2" fontId="3" fillId="2" borderId="3" xfId="0" applyNumberFormat="1" applyFont="1" applyFill="1" applyBorder="1"/>
    <xf numFmtId="0" fontId="3" fillId="0" borderId="3" xfId="0" applyFont="1" applyBorder="1"/>
    <xf numFmtId="164" fontId="3" fillId="0" borderId="3" xfId="0" applyNumberFormat="1" applyFont="1" applyBorder="1" applyAlignment="1">
      <alignment vertical="center"/>
    </xf>
    <xf numFmtId="9" fontId="4" fillId="0" borderId="3" xfId="1" applyFont="1" applyBorder="1" applyAlignment="1" applyProtection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164" fontId="4" fillId="0" borderId="3" xfId="0" applyNumberFormat="1" applyFont="1" applyBorder="1"/>
    <xf numFmtId="9" fontId="4" fillId="0" borderId="3" xfId="1" applyFont="1" applyBorder="1" applyAlignment="1" applyProtection="1"/>
    <xf numFmtId="2" fontId="3" fillId="0" borderId="3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3" borderId="3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2" fontId="3" fillId="0" borderId="5" xfId="0" applyNumberFormat="1" applyFont="1" applyBorder="1"/>
    <xf numFmtId="0" fontId="7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justify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139680</xdr:colOff>
      <xdr:row>9</xdr:row>
      <xdr:rowOff>232200</xdr:rowOff>
    </xdr:from>
    <xdr:to>
      <xdr:col>10</xdr:col>
      <xdr:colOff>612675</xdr:colOff>
      <xdr:row>9</xdr:row>
      <xdr:rowOff>487080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7755" y="3280200"/>
          <a:ext cx="787320" cy="254880"/>
        </a:xfrm>
        <a:prstGeom prst="rect">
          <a:avLst/>
        </a:prstGeom>
      </xdr:spPr>
    </xdr:pic>
    <xdr:clientData/>
  </xdr:twoCellAnchor>
  <xdr:twoCellAnchor editAs="oneCell">
    <xdr:from>
      <xdr:col>9</xdr:col>
      <xdr:colOff>73080</xdr:colOff>
      <xdr:row>9</xdr:row>
      <xdr:rowOff>205560</xdr:rowOff>
    </xdr:from>
    <xdr:to>
      <xdr:col>9</xdr:col>
      <xdr:colOff>613875</xdr:colOff>
      <xdr:row>9</xdr:row>
      <xdr:rowOff>646200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4780" y="3253560"/>
          <a:ext cx="1388520" cy="440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BreakPreview" topLeftCell="A19" zoomScale="60" zoomScaleNormal="57" workbookViewId="0">
      <selection activeCell="L26" sqref="L26"/>
    </sheetView>
  </sheetViews>
  <sheetFormatPr defaultColWidth="9.140625" defaultRowHeight="18.75" x14ac:dyDescent="0.3"/>
  <cols>
    <col min="1" max="1" width="7.42578125" style="1" customWidth="1"/>
    <col min="2" max="2" width="56.7109375" style="1" customWidth="1"/>
    <col min="3" max="3" width="16" style="1" customWidth="1"/>
    <col min="4" max="4" width="15" style="1" customWidth="1"/>
    <col min="5" max="5" width="13" style="1" customWidth="1"/>
    <col min="6" max="6" width="12.5703125" style="1" customWidth="1"/>
    <col min="7" max="7" width="10" style="1" customWidth="1"/>
    <col min="8" max="8" width="12.85546875" style="1" customWidth="1"/>
    <col min="9" max="9" width="12.7109375" style="1" customWidth="1"/>
    <col min="10" max="10" width="13.140625" style="1" customWidth="1"/>
    <col min="11" max="11" width="14.85546875" style="1" customWidth="1"/>
    <col min="12" max="12" width="10.42578125" style="1" customWidth="1"/>
    <col min="13" max="13" width="17.7109375" style="1" customWidth="1"/>
    <col min="14" max="16384" width="9.140625" style="1"/>
  </cols>
  <sheetData>
    <row r="1" spans="1:13" x14ac:dyDescent="0.3">
      <c r="C1" s="2"/>
    </row>
    <row r="2" spans="1:13" ht="37.5" customHeight="1" x14ac:dyDescent="0.3">
      <c r="A2" s="39" t="s">
        <v>12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"/>
      <c r="M2" s="3"/>
    </row>
    <row r="3" spans="1:13" ht="23.25" customHeigh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43.5" customHeight="1" x14ac:dyDescent="0.3">
      <c r="A4" s="39" t="s">
        <v>29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5"/>
      <c r="M4" s="5"/>
    </row>
    <row r="5" spans="1:13" x14ac:dyDescent="0.3">
      <c r="A5" s="40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6"/>
      <c r="M5" s="6"/>
    </row>
    <row r="6" spans="1:13" x14ac:dyDescent="0.3">
      <c r="C6" s="7"/>
      <c r="D6" s="7"/>
      <c r="E6" s="7"/>
      <c r="F6" s="7"/>
      <c r="G6" s="7"/>
      <c r="H6" s="7"/>
      <c r="I6" s="7"/>
      <c r="J6" s="7"/>
      <c r="K6" s="7"/>
      <c r="L6" s="6"/>
      <c r="M6" s="6"/>
    </row>
    <row r="7" spans="1:13" ht="30" customHeight="1" x14ac:dyDescent="0.3">
      <c r="A7" s="37" t="s">
        <v>18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8"/>
      <c r="M7" s="8"/>
    </row>
    <row r="8" spans="1:13" ht="6" customHeight="1" thickBot="1" x14ac:dyDescent="0.35">
      <c r="C8" s="9"/>
    </row>
    <row r="9" spans="1:13" ht="24" customHeight="1" thickTop="1" x14ac:dyDescent="0.3">
      <c r="A9" s="41" t="s">
        <v>1</v>
      </c>
      <c r="B9" s="41"/>
      <c r="C9" s="41"/>
      <c r="D9" s="41"/>
      <c r="E9" s="41"/>
      <c r="F9" s="41"/>
      <c r="G9" s="41"/>
      <c r="H9" s="41"/>
      <c r="I9" s="41"/>
      <c r="J9" s="41"/>
      <c r="K9" s="42"/>
      <c r="L9" s="10"/>
      <c r="M9" s="21"/>
    </row>
    <row r="10" spans="1:13" s="17" customFormat="1" ht="148.5" customHeight="1" x14ac:dyDescent="0.3">
      <c r="A10" s="11" t="s">
        <v>2</v>
      </c>
      <c r="B10" s="12" t="s">
        <v>3</v>
      </c>
      <c r="C10" s="12" t="s">
        <v>4</v>
      </c>
      <c r="D10" s="12" t="s">
        <v>5</v>
      </c>
      <c r="E10" s="13" t="s">
        <v>15</v>
      </c>
      <c r="F10" s="13" t="s">
        <v>16</v>
      </c>
      <c r="G10" s="13" t="s">
        <v>17</v>
      </c>
      <c r="H10" s="13" t="s">
        <v>36</v>
      </c>
      <c r="I10" s="12" t="s">
        <v>6</v>
      </c>
      <c r="J10" s="14" t="s">
        <v>7</v>
      </c>
      <c r="K10" s="15" t="s">
        <v>8</v>
      </c>
      <c r="L10" s="16" t="s">
        <v>13</v>
      </c>
      <c r="M10" s="36" t="s">
        <v>30</v>
      </c>
    </row>
    <row r="11" spans="1:13" ht="39.75" customHeight="1" x14ac:dyDescent="0.3">
      <c r="A11" s="18">
        <v>1</v>
      </c>
      <c r="B11" s="32" t="s">
        <v>19</v>
      </c>
      <c r="C11" s="20">
        <v>266.39999999999998</v>
      </c>
      <c r="D11" s="20">
        <v>254.3</v>
      </c>
      <c r="E11" s="20">
        <v>242.2</v>
      </c>
      <c r="F11" s="21"/>
      <c r="G11" s="20"/>
      <c r="H11" s="20"/>
      <c r="I11" s="22">
        <f t="shared" ref="I11:I24" si="0">AVERAGE(C11:G11)</f>
        <v>254.3</v>
      </c>
      <c r="J11" s="22">
        <f t="shared" ref="J11:J24" si="1">STDEV(C11:G11)</f>
        <v>12.1</v>
      </c>
      <c r="K11" s="23">
        <f t="shared" ref="K11:K24" si="2">J11/I11</f>
        <v>0.05</v>
      </c>
      <c r="L11" s="24">
        <v>15</v>
      </c>
      <c r="M11" s="28">
        <f>L11*E11</f>
        <v>3633</v>
      </c>
    </row>
    <row r="12" spans="1:13" ht="30.75" customHeight="1" x14ac:dyDescent="0.3">
      <c r="A12" s="18">
        <f>A11+1</f>
        <v>2</v>
      </c>
      <c r="B12" s="32" t="s">
        <v>20</v>
      </c>
      <c r="C12" s="20">
        <v>252.6</v>
      </c>
      <c r="D12" s="20">
        <v>241.1</v>
      </c>
      <c r="E12" s="20">
        <v>229.6</v>
      </c>
      <c r="F12" s="21"/>
      <c r="G12" s="20"/>
      <c r="H12" s="20"/>
      <c r="I12" s="22">
        <f t="shared" si="0"/>
        <v>241.1</v>
      </c>
      <c r="J12" s="22">
        <f t="shared" si="1"/>
        <v>11.5</v>
      </c>
      <c r="K12" s="23">
        <f t="shared" si="2"/>
        <v>0.05</v>
      </c>
      <c r="L12" s="24">
        <v>20</v>
      </c>
      <c r="M12" s="28">
        <f t="shared" ref="M12:M24" si="3">L12*E12</f>
        <v>4592</v>
      </c>
    </row>
    <row r="13" spans="1:13" ht="29.25" customHeight="1" x14ac:dyDescent="0.3">
      <c r="A13" s="18">
        <v>3</v>
      </c>
      <c r="B13" s="32" t="s">
        <v>21</v>
      </c>
      <c r="C13" s="20">
        <v>146</v>
      </c>
      <c r="D13" s="20">
        <v>139.30000000000001</v>
      </c>
      <c r="E13" s="20">
        <v>132.69999999999999</v>
      </c>
      <c r="F13" s="21"/>
      <c r="G13" s="20"/>
      <c r="H13" s="20"/>
      <c r="I13" s="22">
        <f t="shared" si="0"/>
        <v>139.33000000000001</v>
      </c>
      <c r="J13" s="22">
        <f t="shared" si="1"/>
        <v>6.65</v>
      </c>
      <c r="K13" s="23">
        <f t="shared" si="2"/>
        <v>0.05</v>
      </c>
      <c r="L13" s="24">
        <v>15</v>
      </c>
      <c r="M13" s="28">
        <f t="shared" si="3"/>
        <v>1990.5</v>
      </c>
    </row>
    <row r="14" spans="1:13" ht="39.75" customHeight="1" x14ac:dyDescent="0.3">
      <c r="A14" s="18">
        <v>4</v>
      </c>
      <c r="B14" s="32" t="s">
        <v>22</v>
      </c>
      <c r="C14" s="20">
        <v>328</v>
      </c>
      <c r="D14" s="20">
        <v>313.10000000000002</v>
      </c>
      <c r="E14" s="20">
        <v>298.2</v>
      </c>
      <c r="F14" s="21"/>
      <c r="G14" s="20"/>
      <c r="H14" s="20"/>
      <c r="I14" s="22">
        <f t="shared" si="0"/>
        <v>313.10000000000002</v>
      </c>
      <c r="J14" s="22">
        <f t="shared" si="1"/>
        <v>14.9</v>
      </c>
      <c r="K14" s="23">
        <f t="shared" si="2"/>
        <v>0.05</v>
      </c>
      <c r="L14" s="24">
        <v>15</v>
      </c>
      <c r="M14" s="28">
        <f t="shared" si="3"/>
        <v>4473</v>
      </c>
    </row>
    <row r="15" spans="1:13" ht="45.75" customHeight="1" x14ac:dyDescent="0.3">
      <c r="A15" s="18">
        <v>5</v>
      </c>
      <c r="B15" s="32" t="s">
        <v>23</v>
      </c>
      <c r="C15" s="20">
        <v>115.8</v>
      </c>
      <c r="D15" s="20">
        <v>110.6</v>
      </c>
      <c r="E15" s="20">
        <v>105.3</v>
      </c>
      <c r="F15" s="21"/>
      <c r="G15" s="20"/>
      <c r="H15" s="20"/>
      <c r="I15" s="22">
        <f t="shared" si="0"/>
        <v>110.57</v>
      </c>
      <c r="J15" s="22">
        <f t="shared" si="1"/>
        <v>5.25</v>
      </c>
      <c r="K15" s="23">
        <f t="shared" si="2"/>
        <v>0.05</v>
      </c>
      <c r="L15" s="24">
        <v>15</v>
      </c>
      <c r="M15" s="28">
        <f t="shared" si="3"/>
        <v>1579.5</v>
      </c>
    </row>
    <row r="16" spans="1:13" ht="39.75" customHeight="1" x14ac:dyDescent="0.3">
      <c r="A16" s="18">
        <v>6</v>
      </c>
      <c r="B16" s="32" t="s">
        <v>24</v>
      </c>
      <c r="C16" s="20">
        <v>89.9</v>
      </c>
      <c r="D16" s="20">
        <v>85.8</v>
      </c>
      <c r="E16" s="20">
        <v>81.7</v>
      </c>
      <c r="F16" s="21"/>
      <c r="G16" s="20"/>
      <c r="H16" s="20"/>
      <c r="I16" s="22">
        <f t="shared" si="0"/>
        <v>85.8</v>
      </c>
      <c r="J16" s="22">
        <f t="shared" si="1"/>
        <v>4.0999999999999996</v>
      </c>
      <c r="K16" s="23">
        <f t="shared" si="2"/>
        <v>0.05</v>
      </c>
      <c r="L16" s="24">
        <v>15</v>
      </c>
      <c r="M16" s="28">
        <f t="shared" si="3"/>
        <v>1225.5</v>
      </c>
    </row>
    <row r="17" spans="1:13" ht="39.75" customHeight="1" x14ac:dyDescent="0.3">
      <c r="A17" s="18">
        <v>7</v>
      </c>
      <c r="B17" s="33" t="s">
        <v>25</v>
      </c>
      <c r="C17" s="20">
        <v>658.2</v>
      </c>
      <c r="D17" s="20">
        <v>628.29999999999995</v>
      </c>
      <c r="E17" s="20">
        <v>598.4</v>
      </c>
      <c r="F17" s="21"/>
      <c r="G17" s="20"/>
      <c r="H17" s="20"/>
      <c r="I17" s="22">
        <f t="shared" si="0"/>
        <v>628.29999999999995</v>
      </c>
      <c r="J17" s="22">
        <f t="shared" si="1"/>
        <v>29.9</v>
      </c>
      <c r="K17" s="23">
        <f t="shared" si="2"/>
        <v>0.05</v>
      </c>
      <c r="L17" s="24">
        <v>3</v>
      </c>
      <c r="M17" s="28">
        <f t="shared" si="3"/>
        <v>1795.2</v>
      </c>
    </row>
    <row r="18" spans="1:13" ht="39.75" customHeight="1" x14ac:dyDescent="0.3">
      <c r="A18" s="18">
        <v>8</v>
      </c>
      <c r="B18" s="31" t="s">
        <v>26</v>
      </c>
      <c r="C18" s="20">
        <v>2926</v>
      </c>
      <c r="D18" s="20">
        <v>2793</v>
      </c>
      <c r="E18" s="20">
        <v>2660</v>
      </c>
      <c r="F18" s="21"/>
      <c r="G18" s="20"/>
      <c r="H18" s="20"/>
      <c r="I18" s="22">
        <f t="shared" si="0"/>
        <v>2793</v>
      </c>
      <c r="J18" s="22">
        <f t="shared" si="1"/>
        <v>133</v>
      </c>
      <c r="K18" s="23">
        <f t="shared" si="2"/>
        <v>0.05</v>
      </c>
      <c r="L18" s="24">
        <v>1</v>
      </c>
      <c r="M18" s="28">
        <f t="shared" si="3"/>
        <v>2660</v>
      </c>
    </row>
    <row r="19" spans="1:13" ht="39.75" customHeight="1" x14ac:dyDescent="0.3">
      <c r="A19" s="18">
        <v>9</v>
      </c>
      <c r="B19" s="19" t="s">
        <v>27</v>
      </c>
      <c r="C19" s="20">
        <v>155.5</v>
      </c>
      <c r="D19" s="20">
        <v>148.5</v>
      </c>
      <c r="E19" s="20">
        <v>141.4</v>
      </c>
      <c r="F19" s="21"/>
      <c r="G19" s="20"/>
      <c r="H19" s="20"/>
      <c r="I19" s="22">
        <f t="shared" si="0"/>
        <v>148.47</v>
      </c>
      <c r="J19" s="22">
        <f t="shared" si="1"/>
        <v>7.05</v>
      </c>
      <c r="K19" s="23">
        <f t="shared" si="2"/>
        <v>0.05</v>
      </c>
      <c r="L19" s="24">
        <v>10</v>
      </c>
      <c r="M19" s="28">
        <f t="shared" si="3"/>
        <v>1414</v>
      </c>
    </row>
    <row r="20" spans="1:13" ht="39.75" customHeight="1" x14ac:dyDescent="0.3">
      <c r="A20" s="18">
        <v>10</v>
      </c>
      <c r="B20" s="19" t="s">
        <v>31</v>
      </c>
      <c r="C20" s="20">
        <v>2105.1999999999998</v>
      </c>
      <c r="D20" s="20">
        <v>2009.5</v>
      </c>
      <c r="E20" s="20">
        <v>1913.8</v>
      </c>
      <c r="F20" s="21"/>
      <c r="G20" s="20"/>
      <c r="H20" s="20"/>
      <c r="I20" s="22">
        <f t="shared" si="0"/>
        <v>2009.5</v>
      </c>
      <c r="J20" s="22">
        <f t="shared" si="1"/>
        <v>95.7</v>
      </c>
      <c r="K20" s="23">
        <f t="shared" si="2"/>
        <v>0.05</v>
      </c>
      <c r="L20" s="24">
        <v>10</v>
      </c>
      <c r="M20" s="28">
        <f t="shared" si="3"/>
        <v>19138</v>
      </c>
    </row>
    <row r="21" spans="1:13" ht="39.75" customHeight="1" x14ac:dyDescent="0.3">
      <c r="A21" s="18">
        <v>11</v>
      </c>
      <c r="B21" s="19" t="s">
        <v>32</v>
      </c>
      <c r="C21" s="20">
        <v>1641.6</v>
      </c>
      <c r="D21" s="20">
        <v>1567</v>
      </c>
      <c r="E21" s="20">
        <v>1492.4</v>
      </c>
      <c r="F21" s="21"/>
      <c r="G21" s="20"/>
      <c r="H21" s="20"/>
      <c r="I21" s="22">
        <f t="shared" si="0"/>
        <v>1567</v>
      </c>
      <c r="J21" s="22">
        <f t="shared" si="1"/>
        <v>74.599999999999994</v>
      </c>
      <c r="K21" s="23">
        <f t="shared" si="2"/>
        <v>0.05</v>
      </c>
      <c r="L21" s="24">
        <v>12</v>
      </c>
      <c r="M21" s="28">
        <f t="shared" si="3"/>
        <v>17908.8</v>
      </c>
    </row>
    <row r="22" spans="1:13" ht="39.75" customHeight="1" x14ac:dyDescent="0.3">
      <c r="A22" s="18">
        <v>12</v>
      </c>
      <c r="B22" s="19" t="s">
        <v>28</v>
      </c>
      <c r="C22" s="20">
        <v>1228.9000000000001</v>
      </c>
      <c r="D22" s="20">
        <v>1173.0999999999999</v>
      </c>
      <c r="E22" s="20">
        <v>1117.2</v>
      </c>
      <c r="F22" s="21"/>
      <c r="G22" s="20"/>
      <c r="H22" s="20"/>
      <c r="I22" s="22">
        <f t="shared" si="0"/>
        <v>1173.07</v>
      </c>
      <c r="J22" s="22">
        <f t="shared" si="1"/>
        <v>55.85</v>
      </c>
      <c r="K22" s="23">
        <f t="shared" si="2"/>
        <v>0.05</v>
      </c>
      <c r="L22" s="24">
        <v>12</v>
      </c>
      <c r="M22" s="28">
        <f t="shared" si="3"/>
        <v>13406.4</v>
      </c>
    </row>
    <row r="23" spans="1:13" ht="39.75" customHeight="1" x14ac:dyDescent="0.3">
      <c r="A23" s="18">
        <v>13</v>
      </c>
      <c r="B23" s="35" t="s">
        <v>33</v>
      </c>
      <c r="C23" s="20">
        <v>612.9</v>
      </c>
      <c r="D23" s="20">
        <v>585.1</v>
      </c>
      <c r="E23" s="20">
        <v>557.20000000000005</v>
      </c>
      <c r="F23" s="21"/>
      <c r="G23" s="20"/>
      <c r="H23" s="20"/>
      <c r="I23" s="22">
        <f t="shared" si="0"/>
        <v>585.07000000000005</v>
      </c>
      <c r="J23" s="22">
        <f t="shared" si="1"/>
        <v>27.85</v>
      </c>
      <c r="K23" s="23">
        <f t="shared" si="2"/>
        <v>0.05</v>
      </c>
      <c r="L23" s="24">
        <v>10</v>
      </c>
      <c r="M23" s="28">
        <f t="shared" si="3"/>
        <v>5572</v>
      </c>
    </row>
    <row r="24" spans="1:13" ht="36" customHeight="1" x14ac:dyDescent="0.3">
      <c r="A24" s="18">
        <v>14</v>
      </c>
      <c r="B24" s="1" t="s">
        <v>34</v>
      </c>
      <c r="C24" s="20">
        <v>5445</v>
      </c>
      <c r="D24" s="20">
        <v>5197.5</v>
      </c>
      <c r="E24" s="20">
        <v>4950</v>
      </c>
      <c r="F24" s="21"/>
      <c r="G24" s="20"/>
      <c r="H24" s="20"/>
      <c r="I24" s="22">
        <f t="shared" si="0"/>
        <v>5197.5</v>
      </c>
      <c r="J24" s="22">
        <f t="shared" si="1"/>
        <v>247.5</v>
      </c>
      <c r="K24" s="23">
        <f t="shared" si="2"/>
        <v>0.05</v>
      </c>
      <c r="L24" s="24">
        <v>3</v>
      </c>
      <c r="M24" s="28">
        <f t="shared" si="3"/>
        <v>14850</v>
      </c>
    </row>
    <row r="25" spans="1:13" ht="18" customHeight="1" x14ac:dyDescent="0.3">
      <c r="A25" s="11"/>
      <c r="B25" s="25" t="s">
        <v>14</v>
      </c>
      <c r="C25" s="26"/>
      <c r="D25" s="26"/>
      <c r="E25" s="26"/>
      <c r="F25" s="26"/>
      <c r="G25" s="26"/>
      <c r="H25" s="26"/>
      <c r="I25" s="26"/>
      <c r="J25" s="26"/>
      <c r="K25" s="27"/>
      <c r="L25" s="28">
        <f>SUM(L11:L24)</f>
        <v>156</v>
      </c>
      <c r="M25" s="34">
        <f>SUM(M11:M24)</f>
        <v>94237.9</v>
      </c>
    </row>
    <row r="26" spans="1:13" ht="179.25" customHeight="1" x14ac:dyDescent="0.3">
      <c r="A26" s="43" t="s">
        <v>37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3" ht="12" customHeight="1" x14ac:dyDescent="0.3">
      <c r="C27" s="9"/>
    </row>
    <row r="28" spans="1:13" ht="27" customHeight="1" x14ac:dyDescent="0.3">
      <c r="A28" s="37" t="s">
        <v>35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29" spans="1:13" ht="15.75" customHeight="1" thickBot="1" x14ac:dyDescent="0.35">
      <c r="A29" s="38" t="s">
        <v>9</v>
      </c>
      <c r="B29" s="38"/>
      <c r="C29" s="38"/>
      <c r="D29" s="38"/>
      <c r="E29" s="38"/>
      <c r="F29" s="38"/>
      <c r="G29" s="38"/>
      <c r="H29" s="30"/>
      <c r="I29" s="5"/>
      <c r="J29" s="38"/>
      <c r="K29" s="38"/>
    </row>
    <row r="30" spans="1:13" ht="19.5" thickTop="1" x14ac:dyDescent="0.3">
      <c r="C30" s="6"/>
      <c r="I30" s="29" t="s">
        <v>10</v>
      </c>
      <c r="J30" s="10" t="s">
        <v>11</v>
      </c>
      <c r="K30" s="10"/>
    </row>
  </sheetData>
  <mergeCells count="9">
    <mergeCell ref="A28:K28"/>
    <mergeCell ref="A29:G29"/>
    <mergeCell ref="J29:K29"/>
    <mergeCell ref="A7:K7"/>
    <mergeCell ref="A2:K2"/>
    <mergeCell ref="A4:K4"/>
    <mergeCell ref="A5:K5"/>
    <mergeCell ref="A9:K9"/>
    <mergeCell ref="A26:K26"/>
  </mergeCells>
  <pageMargins left="0.7" right="0.7" top="0.75" bottom="0.75" header="0.51180555555555496" footer="0.51180555555555496"/>
  <pageSetup paperSize="9" scale="39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Ю. ЦВЕТОВА</cp:lastModifiedBy>
  <cp:revision>0</cp:revision>
  <cp:lastPrinted>2021-05-20T09:02:31Z</cp:lastPrinted>
  <dcterms:created xsi:type="dcterms:W3CDTF">2014-02-20T07:55:18Z</dcterms:created>
  <dcterms:modified xsi:type="dcterms:W3CDTF">2026-06-04T12:58:31Z</dcterms:modified>
</cp:coreProperties>
</file>