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ГОСЗАКУПКИ\7_2026 год\38_Хоз.товары_(бочка, ведро, коврик, моющ)_ЭЛ.МАГАЗИН\"/>
    </mc:Choice>
  </mc:AlternateContent>
  <bookViews>
    <workbookView xWindow="0" yWindow="0" windowWidth="28800" windowHeight="12435"/>
  </bookViews>
  <sheets>
    <sheet name="Прилож.1 - п.3.7.1" sheetId="9" r:id="rId1"/>
  </sheets>
  <calcPr calcId="152511" refMode="R1C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9" l="1"/>
  <c r="K16" i="9"/>
  <c r="N16" i="9" s="1"/>
  <c r="H16" i="9"/>
  <c r="L15" i="9"/>
  <c r="K15" i="9"/>
  <c r="N15" i="9" s="1"/>
  <c r="H15" i="9"/>
  <c r="L14" i="9"/>
  <c r="K14" i="9"/>
  <c r="N14" i="9" s="1"/>
  <c r="H14" i="9"/>
  <c r="L13" i="9"/>
  <c r="K13" i="9"/>
  <c r="N13" i="9" s="1"/>
  <c r="H13" i="9"/>
  <c r="L12" i="9"/>
  <c r="K12" i="9"/>
  <c r="N12" i="9" s="1"/>
  <c r="H12" i="9"/>
  <c r="L11" i="9"/>
  <c r="K11" i="9"/>
  <c r="N11" i="9" s="1"/>
  <c r="H11" i="9"/>
  <c r="N18" i="9" l="1"/>
  <c r="M13" i="9"/>
  <c r="M12" i="9"/>
  <c r="M16" i="9"/>
  <c r="M11" i="9"/>
  <c r="M14" i="9"/>
  <c r="M15" i="9"/>
  <c r="H17" i="9" l="1"/>
</calcChain>
</file>

<file path=xl/sharedStrings.xml><?xml version="1.0" encoding="utf-8"?>
<sst xmlns="http://schemas.openxmlformats.org/spreadsheetml/2006/main" count="33" uniqueCount="33">
  <si>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</si>
  <si>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</si>
  <si>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</si>
  <si>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</si>
  <si>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</si>
  <si>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</si>
  <si>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</si>
  <si>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</si>
  <si>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</si>
  <si>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</si>
  <si>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Начальная (максимальная) цена контракта 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</si>
  <si>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</si>
  <si>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</si>
  <si>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</si>
  <si>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</si>
  <si>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</si>
  <si>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</si>
  <si>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ИЦИ №4</t>
  </si>
  <si>
    <t>ИЦИ №5</t>
  </si>
  <si>
    <t>10 = кол-во ответов ИЦИ</t>
  </si>
  <si>
    <r>
      <t xml:space="preserve">V - коэф-нт вариации </t>
    </r>
    <r>
      <rPr>
        <sz val="10"/>
        <color indexed="10"/>
        <rFont val="Times New Roman"/>
        <family val="1"/>
        <charset val="204"/>
      </rPr>
      <t>(не должен превышать 33%)</t>
    </r>
  </si>
  <si>
    <t>n - кол-во значений, используемых в расчете</t>
  </si>
  <si>
    <t>Ответы на запрос получены от _3_ поставщиков (подрядчиков, исполнителей):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</si>
  <si>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Дата отправки запросов - 19.05.2026 г.</t>
  </si>
  <si>
    <t>Бочка пластиковая 50 литров с краном, винтовая крышка и вкладыш</t>
  </si>
  <si>
    <t xml:space="preserve">Ведро для мытья полов с ручкой прямоугольное, пластик, 45x16,5x15 см </t>
  </si>
  <si>
    <t xml:space="preserve">Коврик входной ворсовый на ПВХ основе 900х1500мм, серый </t>
  </si>
  <si>
    <t>Чистящее средство 5л, для ухода за напольной плиткой, керамогранитом, камнем</t>
  </si>
  <si>
    <t xml:space="preserve">Чистящее средство 500мл триггер для чистки плит, духовок от жира/нагара </t>
  </si>
  <si>
    <t>Чистящее средство 5л (5,6кг) для плит Антижир</t>
  </si>
  <si>
    <t xml:space="preserve">№ 1 -  вх. № 01/20/05 от 20.05.2026 г. </t>
  </si>
  <si>
    <t xml:space="preserve">№ 2 -  вх. №02/20_05  от 20.05.2026 г. </t>
  </si>
  <si>
    <t xml:space="preserve">№ 3 -  вх. № 01/20/05/26 от 20.05.2026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</si>
</sst>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0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2" borderId="0">
      <alignment horizontal="right" vertical="center"/>
    </xf>
    <xf numFmtId="0" fontId="6" fillId="2" borderId="0">
      <alignment horizontal="left" vertical="center"/>
    </xf>
    <xf numFmtId="0" fontId="12" fillId="0" borderId="0"/>
  </cellStyleXfs>
  <cellXfs count="60">
    <xf numFmtId="0" fontId="0" fillId="0" borderId="0" xfId="0"/>
    <xf numFmtId="4" fontId="3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vertical="top" wrapText="1"/>
    </xf>
    <xf numFmtId="2" fontId="10" fillId="4" borderId="2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1" fontId="10" fillId="4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" fontId="1" fillId="5" borderId="1" xfId="0" applyNumberFormat="1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1" fontId="10" fillId="0" borderId="2" xfId="0" applyNumberFormat="1" applyFont="1" applyFill="1" applyBorder="1" applyAlignment="1">
      <alignment horizontal="center" vertical="center" wrapText="1"/>
    </xf>
    <xf numFmtId="2" fontId="13" fillId="0" borderId="8" xfId="0" applyNumberFormat="1" applyFont="1" applyFill="1" applyBorder="1" applyAlignment="1">
      <alignment horizontal="center" vertical="center"/>
    </xf>
    <xf numFmtId="2" fontId="1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vertical="top" wrapText="1"/>
    </xf>
    <xf numFmtId="0" fontId="1" fillId="4" borderId="5" xfId="0" applyFont="1" applyFill="1" applyBorder="1" applyAlignment="1">
      <alignment vertical="top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</cellXfs>
  <cellStyles count="4">
    <cellStyle name="S20" xfId="1"/>
    <cellStyle name="S23" xfId="2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8</xdr:row>
      <xdr:rowOff>257175</xdr:rowOff>
    </xdr:from>
    <xdr:to>
      <xdr:col>7</xdr:col>
      <xdr:colOff>561975</xdr:colOff>
      <xdr:row>8</xdr:row>
      <xdr:rowOff>495300</xdr:rowOff>
    </xdr:to>
    <xdr:pic>
      <xdr:nvPicPr>
        <xdr:cNvPr id="2259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3F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057900" y="3752850"/>
          <a:ext cx="4476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8</xdr:row>
      <xdr:rowOff>95250</xdr:rowOff>
    </xdr:from>
    <xdr:to>
      <xdr:col>13</xdr:col>
      <xdr:colOff>1047750</xdr:colOff>
      <xdr:row>8</xdr:row>
      <xdr:rowOff>352425</xdr:rowOff>
    </xdr:to>
    <xdr:pic>
      <xdr:nvPicPr>
        <xdr:cNvPr id="22592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40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15575" y="3590925"/>
          <a:ext cx="9810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371475</xdr:rowOff>
    </xdr:from>
    <xdr:to>
      <xdr:col>11</xdr:col>
      <xdr:colOff>866775</xdr:colOff>
      <xdr:row>8</xdr:row>
      <xdr:rowOff>676275</xdr:rowOff>
    </xdr:to>
    <xdr:pic>
      <xdr:nvPicPr>
        <xdr:cNvPr id="2259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41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648700" y="3867150"/>
          <a:ext cx="838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552450</xdr:rowOff>
    </xdr:from>
    <xdr:to>
      <xdr:col>12</xdr:col>
      <xdr:colOff>704850</xdr:colOff>
      <xdr:row>8</xdr:row>
      <xdr:rowOff>781050</xdr:rowOff>
    </xdr:to>
    <xdr:pic>
      <xdr:nvPicPr>
        <xdr:cNvPr id="2259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42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63100" y="4048125"/>
          <a:ext cx="6381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219075</xdr:colOff>
      <xdr:row>9</xdr:row>
      <xdr:rowOff>228600</xdr:rowOff>
    </xdr:from>
    <xdr:to>
      <xdr:col>10</xdr:col>
      <xdr:colOff>485775</xdr:colOff>
      <xdr:row>9</xdr:row>
      <xdr:rowOff>428625</xdr:rowOff>
    </xdr:to>
    <xdr:pic>
      <xdr:nvPicPr>
        <xdr:cNvPr id="22595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43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962900" y="453390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47625</xdr:colOff>
      <xdr:row>7</xdr:row>
      <xdr:rowOff>238125</xdr:rowOff>
    </xdr:from>
    <xdr:to>
      <xdr:col>13</xdr:col>
      <xdr:colOff>647700</xdr:colOff>
      <xdr:row>7</xdr:row>
      <xdr:rowOff>571500</xdr:rowOff>
    </xdr:to>
    <xdr:pic>
      <xdr:nvPicPr>
        <xdr:cNvPr id="22596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44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296525" y="2857500"/>
          <a:ext cx="6000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95250</xdr:colOff>
      <xdr:row>17</xdr:row>
      <xdr:rowOff>9525</xdr:rowOff>
    </xdr:from>
    <xdr:to>
      <xdr:col>12</xdr:col>
      <xdr:colOff>647700</xdr:colOff>
      <xdr:row>19</xdr:row>
      <xdr:rowOff>0</xdr:rowOff>
    </xdr:to>
    <xdr:pic>
      <xdr:nvPicPr>
        <xdr:cNvPr id="22597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455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591675" y="7096125"/>
          <a:ext cx="5524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95"/>
  <sheetViews>
    <sheetView tabSelected="1" zoomScaleNormal="100" workbookViewId="0">
      <selection activeCell="N18" sqref="N18"/>
    </sheetView>
  </sheetViews>
  <sheetFormatPr defaultRowHeight="12.75" x14ac:dyDescent="0.25"/>
  <cols>
    <col min="1" max="1" width="3.5703125" style="6" customWidth="1"/>
    <col min="2" max="2" width="42.42578125" style="20" customWidth="1"/>
    <col min="3" max="3" width="10.7109375" style="14" customWidth="1"/>
    <col min="4" max="4" width="10.5703125" style="14" customWidth="1"/>
    <col min="5" max="5" width="10.42578125" style="14" customWidth="1"/>
    <col min="6" max="6" width="5.42578125" style="14" customWidth="1"/>
    <col min="7" max="7" width="5.28515625" style="14" customWidth="1"/>
    <col min="8" max="8" width="9.7109375" style="6" customWidth="1"/>
    <col min="9" max="9" width="8.42578125" style="6" customWidth="1"/>
    <col min="10" max="10" width="8.85546875" style="6" customWidth="1"/>
    <col min="11" max="12" width="13.140625" style="6" customWidth="1"/>
    <col min="13" max="13" width="11.28515625" style="6" customWidth="1"/>
    <col min="14" max="14" width="16" style="6" customWidth="1"/>
    <col min="15" max="16384" width="9.140625" style="6"/>
  </cols>
  <sheetData>
    <row r="1" spans="1:14" ht="27" customHeight="1" x14ac:dyDescent="0.25">
      <c r="A1" s="41" t="s">
        <v>12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43.5" customHeight="1" x14ac:dyDescent="0.25">
      <c r="A2" s="55" t="s">
        <v>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49.5" customHeight="1" x14ac:dyDescent="0.25">
      <c r="A3" s="42" t="s">
        <v>23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ht="22.5" customHeight="1" x14ac:dyDescent="0.25">
      <c r="A4" s="50" t="s">
        <v>22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</row>
    <row r="5" spans="1:14" ht="19.5" customHeight="1" x14ac:dyDescent="0.25">
      <c r="A5" s="50" t="s">
        <v>30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</row>
    <row r="6" spans="1:14" ht="20.25" customHeight="1" x14ac:dyDescent="0.25">
      <c r="A6" s="50" t="s">
        <v>31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</row>
    <row r="7" spans="1:14" ht="20.25" customHeight="1" x14ac:dyDescent="0.25">
      <c r="A7" s="52" t="s">
        <v>32</v>
      </c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</row>
    <row r="8" spans="1:14" ht="69" customHeight="1" x14ac:dyDescent="0.25">
      <c r="A8" s="43" t="s">
        <v>0</v>
      </c>
      <c r="B8" s="45" t="s">
        <v>5</v>
      </c>
      <c r="C8" s="47" t="s">
        <v>16</v>
      </c>
      <c r="D8" s="48"/>
      <c r="E8" s="48"/>
      <c r="F8" s="48"/>
      <c r="G8" s="48"/>
      <c r="H8" s="49"/>
      <c r="I8" s="53" t="s">
        <v>6</v>
      </c>
      <c r="J8" s="53" t="s">
        <v>21</v>
      </c>
      <c r="K8" s="56" t="s">
        <v>4</v>
      </c>
      <c r="L8" s="57"/>
      <c r="M8" s="58"/>
      <c r="N8" s="5" t="s">
        <v>11</v>
      </c>
    </row>
    <row r="9" spans="1:14" ht="63.75" x14ac:dyDescent="0.25">
      <c r="A9" s="44"/>
      <c r="B9" s="46"/>
      <c r="C9" s="34" t="s">
        <v>13</v>
      </c>
      <c r="D9" s="34" t="s">
        <v>14</v>
      </c>
      <c r="E9" s="34" t="s">
        <v>15</v>
      </c>
      <c r="F9" s="23" t="s">
        <v>17</v>
      </c>
      <c r="G9" s="23" t="s">
        <v>18</v>
      </c>
      <c r="H9" s="10"/>
      <c r="I9" s="54"/>
      <c r="J9" s="54"/>
      <c r="K9" s="27" t="s">
        <v>7</v>
      </c>
      <c r="L9" s="11" t="s">
        <v>1</v>
      </c>
      <c r="M9" s="11" t="s">
        <v>20</v>
      </c>
      <c r="N9" s="12"/>
    </row>
    <row r="10" spans="1:14" s="21" customFormat="1" ht="48" x14ac:dyDescent="0.25">
      <c r="A10" s="24">
        <v>1</v>
      </c>
      <c r="B10" s="24">
        <v>2</v>
      </c>
      <c r="C10" s="35">
        <v>3</v>
      </c>
      <c r="D10" s="35">
        <v>4</v>
      </c>
      <c r="E10" s="35">
        <v>5</v>
      </c>
      <c r="F10" s="25">
        <v>6</v>
      </c>
      <c r="G10" s="25">
        <v>7</v>
      </c>
      <c r="H10" s="24" t="s">
        <v>2</v>
      </c>
      <c r="I10" s="24">
        <v>9</v>
      </c>
      <c r="J10" s="24" t="s">
        <v>19</v>
      </c>
      <c r="K10" s="15" t="s">
        <v>8</v>
      </c>
      <c r="L10" s="26">
        <v>12</v>
      </c>
      <c r="M10" s="26">
        <v>13</v>
      </c>
      <c r="N10" s="24" t="s">
        <v>3</v>
      </c>
    </row>
    <row r="11" spans="1:14" s="21" customFormat="1" ht="23.25" customHeight="1" x14ac:dyDescent="0.25">
      <c r="A11" s="28">
        <v>1</v>
      </c>
      <c r="B11" s="59" t="s">
        <v>24</v>
      </c>
      <c r="C11" s="36">
        <v>4125</v>
      </c>
      <c r="D11" s="37">
        <v>4200</v>
      </c>
      <c r="E11" s="37">
        <v>4400</v>
      </c>
      <c r="F11" s="16"/>
      <c r="G11" s="16"/>
      <c r="H11" s="31">
        <f t="shared" ref="H11:H16" si="0">C11+D11+E11+F11+G11</f>
        <v>12725</v>
      </c>
      <c r="I11" s="38">
        <v>2</v>
      </c>
      <c r="J11" s="32">
        <v>3</v>
      </c>
      <c r="K11" s="17">
        <f t="shared" ref="K11:K16" si="1">ROUND(AVERAGE(C11:G11),2)</f>
        <v>4241.67</v>
      </c>
      <c r="L11" s="17">
        <f t="shared" ref="L11:L16" si="2">STDEV(C11:G11)</f>
        <v>142.16</v>
      </c>
      <c r="M11" s="18">
        <f t="shared" ref="M11:M16" si="3">L11/K11</f>
        <v>3.3500000000000002E-2</v>
      </c>
      <c r="N11" s="17">
        <f t="shared" ref="N11:N16" si="4">K11*I11</f>
        <v>8483.34</v>
      </c>
    </row>
    <row r="12" spans="1:14" s="21" customFormat="1" ht="24" x14ac:dyDescent="0.25">
      <c r="A12" s="28">
        <v>2</v>
      </c>
      <c r="B12" s="59" t="s">
        <v>25</v>
      </c>
      <c r="C12" s="36">
        <v>670</v>
      </c>
      <c r="D12" s="37">
        <v>690</v>
      </c>
      <c r="E12" s="37">
        <v>685</v>
      </c>
      <c r="F12" s="16"/>
      <c r="G12" s="16"/>
      <c r="H12" s="31">
        <f t="shared" si="0"/>
        <v>2045</v>
      </c>
      <c r="I12" s="38">
        <v>11</v>
      </c>
      <c r="J12" s="32">
        <v>3</v>
      </c>
      <c r="K12" s="17">
        <f t="shared" si="1"/>
        <v>681.67</v>
      </c>
      <c r="L12" s="17">
        <f t="shared" si="2"/>
        <v>10.41</v>
      </c>
      <c r="M12" s="18">
        <f t="shared" si="3"/>
        <v>1.5299999999999999E-2</v>
      </c>
      <c r="N12" s="17">
        <f t="shared" si="4"/>
        <v>7498.37</v>
      </c>
    </row>
    <row r="13" spans="1:14" s="21" customFormat="1" ht="24" x14ac:dyDescent="0.25">
      <c r="A13" s="28">
        <v>3</v>
      </c>
      <c r="B13" s="59" t="s">
        <v>26</v>
      </c>
      <c r="C13" s="36">
        <v>2145</v>
      </c>
      <c r="D13" s="37">
        <v>2160</v>
      </c>
      <c r="E13" s="37">
        <v>2250</v>
      </c>
      <c r="F13" s="16"/>
      <c r="G13" s="16"/>
      <c r="H13" s="31">
        <f t="shared" si="0"/>
        <v>6555</v>
      </c>
      <c r="I13" s="38">
        <v>6</v>
      </c>
      <c r="J13" s="32">
        <v>3</v>
      </c>
      <c r="K13" s="17">
        <f t="shared" si="1"/>
        <v>2185</v>
      </c>
      <c r="L13" s="17">
        <f t="shared" si="2"/>
        <v>56.79</v>
      </c>
      <c r="M13" s="18">
        <f t="shared" si="3"/>
        <v>2.5999999999999999E-2</v>
      </c>
      <c r="N13" s="17">
        <f t="shared" si="4"/>
        <v>13110</v>
      </c>
    </row>
    <row r="14" spans="1:14" s="21" customFormat="1" ht="36" customHeight="1" x14ac:dyDescent="0.25">
      <c r="A14" s="28">
        <v>4</v>
      </c>
      <c r="B14" s="59" t="s">
        <v>27</v>
      </c>
      <c r="C14" s="36">
        <v>2850</v>
      </c>
      <c r="D14" s="37">
        <v>2920</v>
      </c>
      <c r="E14" s="37">
        <v>2900</v>
      </c>
      <c r="F14" s="16"/>
      <c r="G14" s="16"/>
      <c r="H14" s="31">
        <f t="shared" si="0"/>
        <v>8670</v>
      </c>
      <c r="I14" s="38">
        <v>2</v>
      </c>
      <c r="J14" s="32">
        <v>3</v>
      </c>
      <c r="K14" s="17">
        <f t="shared" si="1"/>
        <v>2890</v>
      </c>
      <c r="L14" s="17">
        <f t="shared" si="2"/>
        <v>36.06</v>
      </c>
      <c r="M14" s="18">
        <f t="shared" si="3"/>
        <v>1.2500000000000001E-2</v>
      </c>
      <c r="N14" s="17">
        <f t="shared" si="4"/>
        <v>5780</v>
      </c>
    </row>
    <row r="15" spans="1:14" s="21" customFormat="1" ht="26.25" customHeight="1" x14ac:dyDescent="0.25">
      <c r="A15" s="28">
        <v>5</v>
      </c>
      <c r="B15" s="59" t="s">
        <v>28</v>
      </c>
      <c r="C15" s="36">
        <v>225</v>
      </c>
      <c r="D15" s="37">
        <v>240</v>
      </c>
      <c r="E15" s="37">
        <v>234</v>
      </c>
      <c r="F15" s="16"/>
      <c r="G15" s="16"/>
      <c r="H15" s="31">
        <f t="shared" si="0"/>
        <v>699</v>
      </c>
      <c r="I15" s="38">
        <v>10</v>
      </c>
      <c r="J15" s="32">
        <v>3</v>
      </c>
      <c r="K15" s="17">
        <f t="shared" si="1"/>
        <v>233</v>
      </c>
      <c r="L15" s="17">
        <f t="shared" si="2"/>
        <v>7.55</v>
      </c>
      <c r="M15" s="18">
        <f t="shared" si="3"/>
        <v>3.2399999999999998E-2</v>
      </c>
      <c r="N15" s="17">
        <f t="shared" si="4"/>
        <v>2330</v>
      </c>
    </row>
    <row r="16" spans="1:14" s="21" customFormat="1" x14ac:dyDescent="0.25">
      <c r="A16" s="28">
        <v>6</v>
      </c>
      <c r="B16" s="59" t="s">
        <v>29</v>
      </c>
      <c r="C16" s="36">
        <v>1425</v>
      </c>
      <c r="D16" s="37">
        <v>1480</v>
      </c>
      <c r="E16" s="37">
        <v>1450</v>
      </c>
      <c r="F16" s="16"/>
      <c r="G16" s="16"/>
      <c r="H16" s="31">
        <f t="shared" si="0"/>
        <v>4355</v>
      </c>
      <c r="I16" s="38">
        <v>2</v>
      </c>
      <c r="J16" s="32">
        <v>3</v>
      </c>
      <c r="K16" s="17">
        <f t="shared" si="1"/>
        <v>1451.67</v>
      </c>
      <c r="L16" s="17">
        <f t="shared" si="2"/>
        <v>27.54</v>
      </c>
      <c r="M16" s="18">
        <f t="shared" si="3"/>
        <v>1.9E-2</v>
      </c>
      <c r="N16" s="17">
        <f t="shared" si="4"/>
        <v>2903.34</v>
      </c>
    </row>
    <row r="17" spans="1:14" ht="15" customHeight="1" x14ac:dyDescent="0.25">
      <c r="A17" s="29"/>
      <c r="B17" s="22"/>
      <c r="C17" s="33"/>
      <c r="D17" s="33"/>
      <c r="E17" s="33"/>
      <c r="F17" s="33"/>
      <c r="G17" s="33"/>
      <c r="H17" s="4">
        <f t="shared" ref="H17" si="5">C17+D17+E17+F17+G17</f>
        <v>0</v>
      </c>
      <c r="I17" s="29"/>
      <c r="J17" s="3"/>
      <c r="K17" s="1"/>
      <c r="L17" s="1"/>
      <c r="M17" s="2"/>
      <c r="N17" s="1"/>
    </row>
    <row r="18" spans="1:14" x14ac:dyDescent="0.25">
      <c r="A18" s="39" t="s">
        <v>10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13"/>
      <c r="N18" s="30">
        <f>N11+N12+N13+N14+N15+N16</f>
        <v>40105.050000000003</v>
      </c>
    </row>
    <row r="19" spans="1:14" x14ac:dyDescent="0.25">
      <c r="A19" s="7"/>
      <c r="B19" s="19"/>
      <c r="C19" s="8"/>
      <c r="D19" s="8"/>
      <c r="E19" s="8"/>
      <c r="F19" s="8"/>
      <c r="G19" s="8"/>
      <c r="H19" s="7"/>
      <c r="I19" s="7"/>
      <c r="J19" s="7"/>
      <c r="K19" s="9"/>
      <c r="L19" s="7"/>
      <c r="M19" s="7"/>
      <c r="N19" s="9"/>
    </row>
    <row r="30" spans="1:14" ht="12.75" customHeight="1" x14ac:dyDescent="0.25"/>
    <row r="48" ht="12.75" customHeight="1" x14ac:dyDescent="0.25"/>
    <row r="72" ht="12.75" customHeight="1" x14ac:dyDescent="0.25"/>
    <row r="95" ht="12.75" customHeight="1" x14ac:dyDescent="0.25"/>
  </sheetData>
  <mergeCells count="14">
    <mergeCell ref="A18:L18"/>
    <mergeCell ref="A1:N1"/>
    <mergeCell ref="A3:N3"/>
    <mergeCell ref="A8:A9"/>
    <mergeCell ref="B8:B9"/>
    <mergeCell ref="C8:H8"/>
    <mergeCell ref="A4:N4"/>
    <mergeCell ref="A5:N5"/>
    <mergeCell ref="A6:N6"/>
    <mergeCell ref="A7:N7"/>
    <mergeCell ref="I8:I9"/>
    <mergeCell ref="J8:J9"/>
    <mergeCell ref="A2:N2"/>
    <mergeCell ref="K8:M8"/>
  </mergeCells>
  <phoneticPr fontId="0" type="noConversion"/>
  <pageMargins left="0.19685039370078741" right="0.19685039370078741" top="0.78740157480314965" bottom="0.78740157480314965" header="0" footer="0"/>
  <pageSetup paperSize="9" scale="64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2024-03-26T09:03:34Z</cp:lastPrinted>
  <dcterms:created xsi:type="dcterms:W3CDTF">2011-08-15T06:57:36Z</dcterms:created>
  <dcterms:modified xsi:type="dcterms:W3CDTF">2026-05-25T09:58:32Z</dcterms:modified>
</cp:coreProperties>
</file>