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orovaOV\Desktop\633\ЛОК\Протекторы настенные для спортивного зала\"/>
    </mc:Choice>
  </mc:AlternateContent>
  <bookViews>
    <workbookView xWindow="0" yWindow="0" windowWidth="28800" windowHeight="12435"/>
  </bookViews>
  <sheets>
    <sheet name="Оборудование" sheetId="4" r:id="rId1"/>
  </sheets>
  <calcPr calcId="152511" refMode="R1C1" fullPrecision="0"/>
</workbook>
</file>

<file path=xl/calcChain.xml><?xml version="1.0" encoding="utf-8"?>
<calcChain xmlns="http://schemas.openxmlformats.org/spreadsheetml/2006/main">
  <c r="P13" i="4" l="1"/>
  <c r="Q13" i="4" s="1"/>
  <c r="Q14" i="4" s="1"/>
  <c r="K13" i="4"/>
  <c r="J13" i="4"/>
  <c r="N13" i="4" s="1"/>
  <c r="N14" i="4" s="1"/>
  <c r="L13" i="4" l="1"/>
</calcChain>
</file>

<file path=xl/sharedStrings.xml><?xml version="1.0" encoding="utf-8"?>
<sst xmlns="http://schemas.openxmlformats.org/spreadsheetml/2006/main" count="33" uniqueCount="33">
  <si>
    <t>к контракту № ___ от _______________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</si>
  <si>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</si>
  <si>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</si>
  <si>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</si>
  <si>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</si>
  <si>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</si>
  <si>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Дата подготовки обоснования НМЦК:          </t>
  </si>
  <si>
    <t>Средняя цена, руб. &lt;Ц&gt;=(ц₁+ц₂+ц₃+….) 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</si>
  <si>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Приложение № _____</t>
  </si>
  <si>
    <t>Итого, руб.</t>
  </si>
  <si>
    <t>Наименование товара</t>
  </si>
  <si>
    <t>Ед. изм.</t>
  </si>
  <si>
    <t>Кол-во</t>
  </si>
  <si>
    <r>
      <t>Цена предложенная участником № 4, руб. ц</t>
    </r>
    <r>
      <rPr>
        <b/>
        <vertAlign val="subscript"/>
        <sz val="10"/>
        <color theme="1"/>
        <rFont val="Times New Roman"/>
        <family val="1"/>
        <charset val="204"/>
      </rPr>
      <t>4</t>
    </r>
  </si>
  <si>
    <t>Цена за ед., руб. (нормативный метод)</t>
  </si>
  <si>
    <t>Анализ рынка</t>
  </si>
  <si>
    <t>КТРУ/ККН/ ОКПД2</t>
  </si>
  <si>
    <t>Анализа рынка</t>
  </si>
  <si>
    <t>Итого по наименьшему ценовому предложению:</t>
  </si>
  <si>
    <r>
      <t xml:space="preserve">Нормативный метод  </t>
    </r>
    <r>
      <rPr>
        <b/>
        <sz val="9"/>
        <color theme="1"/>
        <rFont val="Times New Roman"/>
        <family val="1"/>
        <charset val="204"/>
      </rPr>
      <t xml:space="preserve">
</t>
    </r>
  </si>
  <si>
    <t>-</t>
  </si>
  <si>
    <t>Наименьшая цена, руб.</t>
  </si>
  <si>
    <t>Эл. магазин.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</si>
  <si>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</si>
  <si>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</si>
  <si>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</si>
  <si>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Обоснование  НАЧАЛЬНОЙ (МАКСИМАЛЬНОЙ) ЦЕНЫ КОНТРАКТА (НМЦК) 
С ПРИМЕНЕНИЕМ МЕТОДА СОПОСТАВИМЫХ РЫНОЧНЫХ ЦЕН (АНАЛИЗА РЫНКА)</t>
  </si>
  <si>
    <t>Протекторы настенные для спортивного зала (комплект 7 шт. 2х1 м)</t>
  </si>
  <si>
    <t>компл</t>
  </si>
  <si>
    <r>
      <rPr>
        <b/>
        <sz val="12"/>
        <color theme="1"/>
        <rFont val="Times New Roman"/>
        <family val="1"/>
        <charset val="204"/>
      </rPr>
      <t xml:space="preserve">Поставка протекторов настенных для спортивного зала
</t>
    </r>
    <r>
      <rPr>
        <sz val="12"/>
        <color theme="1"/>
        <rFont val="Times New Roman"/>
        <family val="1"/>
        <charset val="204"/>
      </rPr>
      <t xml:space="preserve">для нужд ГБОУ СОШ № 633 Калининского района Санкт-Петербурга   </t>
    </r>
  </si>
  <si>
    <t>Закупка проводится способом у Единственного поставщика (исполнителя, подрядчика), цена контракта по наименьшему ценовому предложению составляет:  
54 093 рублей 33 копейки (Пятьдесят четыре тысячи девяносто три  рубля 33 копейки)</t>
  </si>
  <si>
    <t>32.30.14.120</t>
  </si>
  <si>
    <t xml:space="preserve">Начальная (максимальная) цена контракта (начальная цена единицы товара, работы, услуги) определена и обоснована в соответствии с требованиями:
-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нужд";
- подп. в) п. 7 Постановление Правительства РФ от 23.12.2024 N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 (далее – Постановление № 1875);
-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следующих методов:
1) метод сопоставимых рыночных цен (анализ рынка)
Во исполнение подп. «в» пункта 7 Постановления № 1875, с учетом информационного письма Минфина России от 31.01.2025 N 24-01-06/8697 "О применении положений постановления Правительства Российской Федерации от 23 декабря 2024 г. N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письма Минфина России от 17.03.2025 N 24-06-06/25869 заказчиком:
а) в государственной информационной системе промышленности установлено (найдена информация) 2 субъект(-а, -ов) деятельности в сфере промышленности, информация о которых включена в
государственную информационную систему промышленности, и из них, осуществляющим поставку товара направлены запросы;
б) на официальном сайте единой информационной системы в реестре контрактов, заключенных заказчиками, установлено (найдена информация) и направлен запрос поставщикам,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закупке (при их отсутствии - однородных товаров).
Заказчиком от субъектов деятельности в сфере промышленности, информация о которых включена в государственную информационную систему промышленности, и от поставщиков,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закупке (при их отсутствии - однородных товаров) получено менее 3 (трех) ответов.
В связи с неполучением заказчиком информации в необходимом количестве, предусмотренной абзацем третьим подпункта "в" пункта 7 Постановления N 1875, заказчик применяет метод сопоставимых рыночных цен (анализа рынка) в соответствии с положениями статьи 22 Закона N 44-ФЗ без учета такой информации и использует иную предусмотренную частью 5 статьи 22 Закона N 44-ФЗ информацию о ценах.
Валюта, используемая для формирования цены контракта и расчетов с поставщиками (исполнителями, подрядчиками), - Российский рубль.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</si>
</sst>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;[Red]#,##0.00"/>
    <numFmt numFmtId="165" formatCode="#,##0;[Red]#,##0"/>
    <numFmt numFmtId="166" formatCode="0.0%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b/>
      <vertAlign val="subscript"/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8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3" fillId="0" borderId="5" xfId="0" applyFont="1" applyBorder="1" applyAlignment="1">
      <alignment horizontal="center" vertical="center" wrapText="1" shrinkToFit="1"/>
    </xf>
    <xf numFmtId="0" fontId="11" fillId="0" borderId="0" xfId="0" applyFont="1"/>
    <xf numFmtId="0" fontId="10" fillId="0" borderId="0" xfId="0" applyFont="1" applyAlignment="1">
      <alignment horizontal="justify" vertical="center"/>
    </xf>
    <xf numFmtId="0" fontId="1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9" fontId="3" fillId="0" borderId="1" xfId="1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0" fillId="0" borderId="0" xfId="0" applyBorder="1"/>
    <xf numFmtId="0" fontId="5" fillId="0" borderId="7" xfId="0" applyFont="1" applyBorder="1" applyAlignment="1">
      <alignment vertical="center" wrapText="1"/>
    </xf>
    <xf numFmtId="0" fontId="10" fillId="0" borderId="0" xfId="0" applyFont="1" applyBorder="1"/>
    <xf numFmtId="0" fontId="2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/>
    </xf>
    <xf numFmtId="0" fontId="10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64" fontId="9" fillId="0" borderId="5" xfId="0" applyNumberFormat="1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166" fontId="7" fillId="0" borderId="1" xfId="1" applyNumberFormat="1" applyFont="1" applyFill="1" applyBorder="1" applyAlignment="1">
      <alignment horizontal="center" vertical="center"/>
    </xf>
    <xf numFmtId="164" fontId="9" fillId="3" borderId="1" xfId="0" applyNumberFormat="1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9" fontId="4" fillId="0" borderId="0" xfId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0" fontId="9" fillId="0" borderId="0" xfId="0" applyFont="1" applyFill="1"/>
    <xf numFmtId="0" fontId="9" fillId="0" borderId="0" xfId="0" applyFont="1"/>
    <xf numFmtId="0" fontId="9" fillId="0" borderId="0" xfId="0" applyFont="1" applyBorder="1"/>
    <xf numFmtId="0" fontId="5" fillId="0" borderId="0" xfId="0" applyFont="1" applyBorder="1"/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 shrinkToFit="1"/>
    </xf>
    <xf numFmtId="4" fontId="0" fillId="4" borderId="1" xfId="0" applyNumberForma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0" fillId="0" borderId="0" xfId="0" applyFont="1" applyBorder="1" applyAlignment="1">
      <alignment horizont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4" fontId="5" fillId="0" borderId="7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85725</xdr:colOff>
      <xdr:row>11</xdr:row>
      <xdr:rowOff>400050</xdr:rowOff>
    </xdr:from>
    <xdr:to>
      <xdr:col>11</xdr:col>
      <xdr:colOff>607060</xdr:colOff>
      <xdr:row>11</xdr:row>
      <xdr:rowOff>403225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9150" y="2524125"/>
          <a:ext cx="521335" cy="31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19050</xdr:colOff>
      <xdr:row>11</xdr:row>
      <xdr:rowOff>371475</xdr:rowOff>
    </xdr:from>
    <xdr:to>
      <xdr:col>10</xdr:col>
      <xdr:colOff>608330</xdr:colOff>
      <xdr:row>11</xdr:row>
      <xdr:rowOff>375920</xdr:rowOff>
    </xdr:to>
    <xdr:pic>
      <xdr:nvPicPr>
        <xdr:cNvPr id="3" name="Рисунок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4225" y="2495550"/>
          <a:ext cx="589280" cy="444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19050</xdr:colOff>
      <xdr:row>11</xdr:row>
      <xdr:rowOff>819150</xdr:rowOff>
    </xdr:from>
    <xdr:to>
      <xdr:col>11</xdr:col>
      <xdr:colOff>19050</xdr:colOff>
      <xdr:row>11</xdr:row>
      <xdr:rowOff>1209675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4225" y="2943225"/>
          <a:ext cx="1209675" cy="390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57150</xdr:colOff>
      <xdr:row>11</xdr:row>
      <xdr:rowOff>866775</xdr:rowOff>
    </xdr:from>
    <xdr:to>
      <xdr:col>11</xdr:col>
      <xdr:colOff>845185</xdr:colOff>
      <xdr:row>11</xdr:row>
      <xdr:rowOff>1139825</xdr:rowOff>
    </xdr:to>
    <xdr:pic>
      <xdr:nvPicPr>
        <xdr:cNvPr id="5" name="Рисунок 4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990850"/>
          <a:ext cx="788035" cy="2730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zoomScale="70" zoomScaleNormal="70" workbookViewId="0">
      <selection activeCell="B13" sqref="B13"/>
    </sheetView>
  </sheetViews>
  <sheetFormatPr defaultRowHeight="15" x14ac:dyDescent="0.25"/>
  <cols>
    <col min="1" max="1" width="3.7109375" customWidth="1"/>
    <col min="2" max="2" width="15.28515625" customWidth="1"/>
    <col min="3" max="3" width="22.5703125" customWidth="1"/>
    <col min="4" max="4" width="10.28515625" customWidth="1"/>
    <col min="5" max="5" width="7" customWidth="1"/>
    <col min="6" max="8" width="10.140625" customWidth="1"/>
    <col min="9" max="9" width="8.5703125" customWidth="1"/>
    <col min="10" max="10" width="14.140625" customWidth="1"/>
    <col min="11" max="11" width="18.140625" customWidth="1"/>
    <col min="12" max="12" width="13.5703125" customWidth="1"/>
    <col min="13" max="13" width="9.140625" customWidth="1"/>
    <col min="14" max="14" width="11.28515625" customWidth="1"/>
    <col min="15" max="15" width="13" customWidth="1"/>
    <col min="16" max="16" width="10.85546875" customWidth="1"/>
    <col min="17" max="17" width="11.28515625" bestFit="1" customWidth="1"/>
  </cols>
  <sheetData>
    <row r="1" spans="1:17" ht="15.75" x14ac:dyDescent="0.25">
      <c r="H1" s="5"/>
      <c r="I1" s="5"/>
      <c r="J1" s="5"/>
      <c r="K1" s="5"/>
      <c r="L1" s="5"/>
      <c r="M1" s="5"/>
      <c r="N1" s="5"/>
      <c r="O1" s="14" t="s">
        <v>8</v>
      </c>
    </row>
    <row r="2" spans="1:17" ht="15.75" x14ac:dyDescent="0.25">
      <c r="H2" s="5"/>
      <c r="I2" s="5"/>
      <c r="J2" s="5"/>
      <c r="K2" s="5"/>
      <c r="L2" s="5"/>
      <c r="M2" s="5"/>
      <c r="N2" s="5"/>
      <c r="O2" s="14" t="s">
        <v>0</v>
      </c>
    </row>
    <row r="3" spans="1:17" ht="9.75" customHeight="1" x14ac:dyDescent="0.25">
      <c r="A3" s="9"/>
      <c r="B3" s="9"/>
      <c r="C3" s="9"/>
      <c r="D3" s="9"/>
      <c r="E3" s="9"/>
      <c r="F3" s="10"/>
      <c r="G3" s="10"/>
      <c r="H3" s="9"/>
      <c r="I3" s="9"/>
      <c r="J3" s="9"/>
      <c r="K3" s="9"/>
      <c r="L3" s="9"/>
      <c r="M3" s="9"/>
      <c r="N3" s="9"/>
      <c r="O3" s="9"/>
      <c r="P3" s="9"/>
    </row>
    <row r="4" spans="1:17" ht="30" customHeight="1" x14ac:dyDescent="0.25">
      <c r="A4" s="54" t="s">
        <v>26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</row>
    <row r="5" spans="1:17" ht="9.75" customHeight="1" x14ac:dyDescent="0.25">
      <c r="A5" s="9"/>
      <c r="B5" s="9"/>
      <c r="C5" s="9"/>
      <c r="D5" s="9"/>
      <c r="E5" s="9"/>
      <c r="F5" s="11"/>
      <c r="G5" s="11"/>
      <c r="H5" s="11"/>
      <c r="I5" s="11"/>
      <c r="J5" s="11"/>
      <c r="K5" s="11"/>
      <c r="L5" s="11"/>
      <c r="M5" s="11"/>
      <c r="N5" s="11"/>
      <c r="O5" s="9"/>
      <c r="P5" s="9"/>
    </row>
    <row r="6" spans="1:17" ht="273.60000000000002" customHeight="1" x14ac:dyDescent="0.25">
      <c r="A6" s="65" t="s">
        <v>32</v>
      </c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</row>
    <row r="7" spans="1:17" ht="48.75" customHeight="1" x14ac:dyDescent="0.25">
      <c r="A7" s="63" t="s">
        <v>29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9"/>
    </row>
    <row r="8" spans="1:17" ht="9.75" customHeight="1" x14ac:dyDescent="0.25">
      <c r="A8" s="64" t="s">
        <v>1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9"/>
    </row>
    <row r="9" spans="1:17" ht="12" customHeight="1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9"/>
    </row>
    <row r="10" spans="1:17" s="41" customFormat="1" ht="15" customHeight="1" x14ac:dyDescent="0.25">
      <c r="A10" s="55" t="s">
        <v>17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7"/>
      <c r="M10" s="29"/>
      <c r="N10" s="30"/>
      <c r="O10" s="31"/>
      <c r="P10" s="28"/>
    </row>
    <row r="11" spans="1:17" s="41" customFormat="1" ht="15.75" x14ac:dyDescent="0.25">
      <c r="A11" s="33"/>
      <c r="B11" s="33"/>
      <c r="C11" s="33"/>
      <c r="D11" s="33"/>
      <c r="E11" s="33"/>
      <c r="F11" s="58" t="s">
        <v>5</v>
      </c>
      <c r="G11" s="59"/>
      <c r="H11" s="59"/>
      <c r="I11" s="59"/>
      <c r="J11" s="59"/>
      <c r="K11" s="59"/>
      <c r="L11" s="60"/>
      <c r="M11" s="42"/>
      <c r="N11" s="58" t="s">
        <v>9</v>
      </c>
      <c r="O11" s="60"/>
    </row>
    <row r="12" spans="1:17" s="41" customFormat="1" ht="99" customHeight="1" x14ac:dyDescent="0.25">
      <c r="A12" s="13" t="s">
        <v>4</v>
      </c>
      <c r="B12" s="13" t="s">
        <v>16</v>
      </c>
      <c r="C12" s="8" t="s">
        <v>10</v>
      </c>
      <c r="D12" s="8" t="s">
        <v>11</v>
      </c>
      <c r="E12" s="8" t="s">
        <v>12</v>
      </c>
      <c r="F12" s="12" t="s">
        <v>23</v>
      </c>
      <c r="G12" s="12" t="s">
        <v>24</v>
      </c>
      <c r="H12" s="12" t="s">
        <v>25</v>
      </c>
      <c r="I12" s="12" t="s">
        <v>13</v>
      </c>
      <c r="J12" s="12" t="s">
        <v>7</v>
      </c>
      <c r="K12" s="15" t="s">
        <v>3</v>
      </c>
      <c r="L12" s="16" t="s">
        <v>2</v>
      </c>
      <c r="M12" s="8" t="s">
        <v>14</v>
      </c>
      <c r="N12" s="12" t="s">
        <v>15</v>
      </c>
      <c r="O12" s="12" t="s">
        <v>19</v>
      </c>
      <c r="P12" s="12" t="s">
        <v>21</v>
      </c>
      <c r="Q12" s="12" t="s">
        <v>22</v>
      </c>
    </row>
    <row r="13" spans="1:17" s="41" customFormat="1" ht="99" customHeight="1" x14ac:dyDescent="0.25">
      <c r="A13" s="13">
        <v>1</v>
      </c>
      <c r="B13" s="51" t="s">
        <v>31</v>
      </c>
      <c r="C13" s="52" t="s">
        <v>27</v>
      </c>
      <c r="D13" s="8" t="s">
        <v>28</v>
      </c>
      <c r="E13" s="8">
        <v>1</v>
      </c>
      <c r="F13" s="53">
        <v>54093.33</v>
      </c>
      <c r="G13" s="53">
        <v>57879.86</v>
      </c>
      <c r="H13" s="53">
        <v>56798</v>
      </c>
      <c r="I13" s="8"/>
      <c r="J13" s="35">
        <f>AVERAGE(F13:I13)</f>
        <v>56257.06</v>
      </c>
      <c r="K13" s="35">
        <f>STDEV(F13:I13)</f>
        <v>1950.36</v>
      </c>
      <c r="L13" s="36">
        <f t="shared" ref="L13" si="0">K13/J13</f>
        <v>3.5000000000000003E-2</v>
      </c>
      <c r="M13" s="35"/>
      <c r="N13" s="35">
        <f>E13*J13</f>
        <v>56257.06</v>
      </c>
      <c r="O13" s="37" t="s">
        <v>20</v>
      </c>
      <c r="P13" s="34">
        <f>MIN(F13:I13)</f>
        <v>54093.33</v>
      </c>
      <c r="Q13" s="35">
        <f t="shared" ref="Q13" si="1">P13*E13</f>
        <v>54093.33</v>
      </c>
    </row>
    <row r="14" spans="1:17" s="41" customFormat="1" ht="15.75" x14ac:dyDescent="0.25">
      <c r="A14" s="61" t="s">
        <v>18</v>
      </c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32"/>
      <c r="N14" s="38">
        <f>SUM(N13:N13)</f>
        <v>56257.06</v>
      </c>
      <c r="O14" s="43"/>
      <c r="P14" s="44"/>
      <c r="Q14" s="38">
        <f>SUM(Q13:Q13)</f>
        <v>54093.33</v>
      </c>
    </row>
    <row r="15" spans="1:17" s="41" customFormat="1" ht="30.75" customHeight="1" x14ac:dyDescent="0.25">
      <c r="A15" s="6"/>
      <c r="B15" s="6"/>
      <c r="C15" s="6"/>
      <c r="D15" s="6"/>
      <c r="E15" s="6"/>
      <c r="F15" s="39"/>
      <c r="G15" s="39"/>
      <c r="H15" s="39"/>
      <c r="I15" s="39"/>
      <c r="J15" s="39"/>
      <c r="K15" s="39"/>
      <c r="L15" s="40"/>
      <c r="M15" s="45"/>
      <c r="N15" s="46"/>
      <c r="O15" s="46"/>
    </row>
    <row r="16" spans="1:17" s="47" customFormat="1" ht="80.25" customHeight="1" x14ac:dyDescent="0.25">
      <c r="A16" s="67" t="s">
        <v>30</v>
      </c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9"/>
    </row>
    <row r="17" spans="1:15" s="47" customFormat="1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</row>
    <row r="18" spans="1:15" s="48" customFormat="1" ht="15.75" x14ac:dyDescent="0.25">
      <c r="A18" s="70" t="s">
        <v>6</v>
      </c>
      <c r="B18" s="70"/>
      <c r="C18" s="70"/>
      <c r="D18" s="23"/>
      <c r="E18" s="71"/>
      <c r="F18" s="72"/>
      <c r="G18" s="21"/>
      <c r="H18" s="21"/>
      <c r="I18" s="2"/>
      <c r="J18" s="2"/>
      <c r="K18" s="2"/>
      <c r="L18" s="2"/>
    </row>
    <row r="19" spans="1:15" s="48" customFormat="1" ht="15.75" x14ac:dyDescent="0.25">
      <c r="D19" s="49"/>
      <c r="E19" s="49"/>
      <c r="F19" s="18"/>
      <c r="G19" s="18"/>
      <c r="H19" s="50"/>
      <c r="I19" s="50"/>
    </row>
    <row r="20" spans="1:15" ht="15.75" customHeight="1" x14ac:dyDescent="0.25">
      <c r="F20" s="19"/>
      <c r="G20" s="19"/>
      <c r="H20" s="4"/>
      <c r="I20" s="4"/>
    </row>
    <row r="21" spans="1:15" s="9" customFormat="1" ht="11.25" customHeight="1" x14ac:dyDescent="0.25">
      <c r="A21" s="70"/>
      <c r="B21" s="70"/>
      <c r="C21" s="70"/>
      <c r="D21" s="70"/>
      <c r="E21" s="70"/>
      <c r="F21" s="2"/>
      <c r="G21" s="25"/>
      <c r="H21" s="21"/>
      <c r="I21" s="25"/>
      <c r="J21" s="25"/>
      <c r="K21"/>
      <c r="L21" s="22"/>
      <c r="M21"/>
      <c r="N21"/>
      <c r="O21"/>
    </row>
    <row r="22" spans="1:15" x14ac:dyDescent="0.25">
      <c r="A22" s="9"/>
      <c r="B22" s="9"/>
      <c r="C22" s="9"/>
      <c r="D22" s="9"/>
      <c r="E22" s="9"/>
      <c r="F22" s="7"/>
      <c r="G22" s="26"/>
      <c r="H22" s="66"/>
      <c r="I22" s="66"/>
      <c r="J22" s="27"/>
      <c r="K22" s="9"/>
      <c r="L22" s="24"/>
      <c r="M22" s="9"/>
      <c r="N22" s="9"/>
      <c r="O22" s="9"/>
    </row>
    <row r="23" spans="1:15" x14ac:dyDescent="0.25">
      <c r="F23" s="3"/>
      <c r="G23" s="3"/>
      <c r="L23" s="22"/>
    </row>
    <row r="24" spans="1:15" x14ac:dyDescent="0.25">
      <c r="F24" s="3"/>
      <c r="G24" s="3"/>
      <c r="J24" s="1"/>
    </row>
  </sheetData>
  <mergeCells count="13">
    <mergeCell ref="H22:I22"/>
    <mergeCell ref="A16:O16"/>
    <mergeCell ref="A18:C18"/>
    <mergeCell ref="E18:F18"/>
    <mergeCell ref="A21:E21"/>
    <mergeCell ref="A4:O4"/>
    <mergeCell ref="A10:L10"/>
    <mergeCell ref="F11:L11"/>
    <mergeCell ref="N11:O11"/>
    <mergeCell ref="A14:L14"/>
    <mergeCell ref="A7:O7"/>
    <mergeCell ref="A8:O8"/>
    <mergeCell ref="A6:Q6"/>
  </mergeCells>
  <pageMargins left="0.15748031496062992" right="0" top="0.55118110236220474" bottom="0.55118110236220474" header="0.31496062992125984" footer="0.31496062992125984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Оборудование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Корбан Евгения Валерьевна</cp:lastModifiedBy>
  <cp:lastPrinted>2025-10-29T13:30:43Z</cp:lastPrinted>
  <dcterms:created xsi:type="dcterms:W3CDTF">2014-02-20T07:55:18Z</dcterms:created>
  <dcterms:modified xsi:type="dcterms:W3CDTF">2026-06-02T13:14:31Z</dcterms:modified>
</cp:coreProperties>
</file>