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9435"/>
  </bookViews>
  <sheets>
    <sheet name="кульмассовая" sheetId="2" r:id="rId1"/>
  </sheets>
  <calcPr calcId="14562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2" l="1"/>
  <c r="S10" i="2" l="1"/>
  <c r="S11" i="2" s="1"/>
  <c r="M10" i="2"/>
  <c r="N10" i="2" l="1"/>
  <c r="P10" i="2"/>
  <c r="R10" i="2" s="1"/>
  <c r="R11" i="2" s="1"/>
  <c r="O10" i="2" l="1"/>
</calcChain>
</file>

<file path=xl/sharedStrings.xml><?xml version="1.0" encoding="utf-8"?>
<sst xmlns="http://schemas.openxmlformats.org/spreadsheetml/2006/main" count="38" uniqueCount="38">
  <si>
    <t>(указывается предмет контракта )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</si>
  <si>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</si>
  <si>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12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</si>
  <si>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№ п/п</t>
  </si>
  <si>
    <t>Единица измерения</t>
  </si>
  <si>
    <r>
      <t>Цена предложенная участником № 1, руб. ц</t>
    </r>
    <r>
      <rPr>
        <b/>
        <sz val="10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</si>
  <si>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</si>
  <si>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</si>
  <si>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indexed="8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</si>
  <si>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indexed="8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</si>
  <si>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</si>
  <si>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</si>
  <si>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</si>
  <si>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</si>
  <si>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(расшифровка подписи)</t>
  </si>
  <si>
    <t>М.П.</t>
  </si>
  <si>
    <t>индекс роста цен</t>
  </si>
  <si>
    <t>Обоснование закупок  и расчет начальной максимальной цены</t>
  </si>
  <si>
    <r>
      <t xml:space="preserve">Адрес ОУ </t>
    </r>
    <r>
      <rPr>
        <sz val="10"/>
        <color indexed="8"/>
        <rFont val="Times New Roman"/>
        <family val="1"/>
        <charset val="204"/>
      </rPr>
      <t>(**)</t>
    </r>
  </si>
  <si>
    <t>Наименование товара, работ,услуг</t>
  </si>
  <si>
    <t>Основные характеристики объекта закупки</t>
  </si>
  <si>
    <t>Итого по ОУ</t>
  </si>
  <si>
    <t xml:space="preserve">Дата подготовки обоснования :          </t>
  </si>
  <si>
    <t>(подпись)</t>
  </si>
  <si>
    <t>195271, Санкт-Петербург, пр. Мечникова, д.5, корп.1. Литер А</t>
  </si>
  <si>
    <t>Государственное бюджетное общеобразовательное учреждение средняя общеобразовательная школа № 653 с углубленным изучением иностранных языков (хинди и английского) Калининского района Санкт-Петербурга имени Рабиндраната Тагора</t>
  </si>
  <si>
    <t>Директор</t>
  </si>
  <si>
    <t>Обоснование закупок и  начальной (максимальной) цены закупки.</t>
  </si>
  <si>
    <t>Е.В.Ткачева</t>
  </si>
  <si>
    <t>ОКПД</t>
  </si>
  <si>
    <t xml:space="preserve">Наименьшая цена, руб. </t>
  </si>
  <si>
    <t xml:space="preserve">Общая стоимость товаров,работ,услуг (руб.)    - по средней         </t>
  </si>
  <si>
    <t>Общая стоимость товаров,работ,услуг (руб.)  - по наименьшей</t>
  </si>
  <si>
    <t>в соответствии с ТЗ</t>
  </si>
  <si>
    <t>Услуги  по предоставлению программного обеспечения (лицензия для ЭВМ Контент-фильтр)</t>
  </si>
  <si>
    <t>Услуги по предоставлению программного обеспечения (лицензия для ЭВМ Контент-фильтр)</t>
  </si>
  <si>
    <t>Средняя цена с учетом индекса потребительских цен на 2026год (руб)</t>
  </si>
  <si>
    <t>58.29.50.000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</si>
</sst>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/>
  </cellStyleXfs>
  <cellXfs count="84">
    <xf numFmtId="0" fontId="0" fillId="0" borderId="0" xfId="0"/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9" fontId="7" fillId="0" borderId="5" xfId="1" applyFont="1" applyBorder="1" applyAlignment="1">
      <alignment horizontal="center" vertical="top" wrapText="1"/>
    </xf>
    <xf numFmtId="0" fontId="2" fillId="0" borderId="0" xfId="0" applyFont="1"/>
    <xf numFmtId="0" fontId="2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0" fillId="0" borderId="1" xfId="0" applyFont="1" applyBorder="1"/>
    <xf numFmtId="0" fontId="10" fillId="0" borderId="0" xfId="0" applyFont="1"/>
    <xf numFmtId="0" fontId="5" fillId="0" borderId="0" xfId="0" applyFont="1"/>
    <xf numFmtId="0" fontId="4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 wrapText="1"/>
    </xf>
    <xf numFmtId="0" fontId="0" fillId="0" borderId="0" xfId="0" applyFill="1"/>
    <xf numFmtId="0" fontId="3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0" fillId="0" borderId="0" xfId="0" applyFill="1" applyBorder="1" applyAlignment="1"/>
    <xf numFmtId="0" fontId="0" fillId="0" borderId="0" xfId="0" applyBorder="1" applyAlignment="1"/>
    <xf numFmtId="0" fontId="14" fillId="0" borderId="0" xfId="0" applyFont="1" applyAlignment="1">
      <alignment horizontal="center" wrapText="1"/>
    </xf>
    <xf numFmtId="0" fontId="14" fillId="0" borderId="0" xfId="0" applyFont="1"/>
    <xf numFmtId="0" fontId="15" fillId="0" borderId="0" xfId="0" applyFont="1" applyAlignment="1"/>
    <xf numFmtId="0" fontId="3" fillId="0" borderId="5" xfId="0" applyFont="1" applyFill="1" applyBorder="1" applyAlignment="1">
      <alignment horizontal="center"/>
    </xf>
    <xf numFmtId="0" fontId="2" fillId="0" borderId="0" xfId="0" applyFont="1" applyFill="1"/>
    <xf numFmtId="1" fontId="7" fillId="0" borderId="5" xfId="0" applyNumberFormat="1" applyFont="1" applyBorder="1" applyAlignment="1">
      <alignment horizontal="center" vertical="center" wrapText="1" shrinkToFit="1"/>
    </xf>
    <xf numFmtId="164" fontId="10" fillId="0" borderId="5" xfId="0" applyNumberFormat="1" applyFont="1" applyBorder="1"/>
    <xf numFmtId="9" fontId="12" fillId="0" borderId="5" xfId="1" applyFont="1" applyFill="1" applyBorder="1"/>
    <xf numFmtId="0" fontId="0" fillId="0" borderId="5" xfId="0" applyBorder="1"/>
    <xf numFmtId="0" fontId="5" fillId="0" borderId="0" xfId="0" applyFont="1" applyBorder="1" applyAlignment="1">
      <alignment horizontal="center" vertical="center"/>
    </xf>
    <xf numFmtId="164" fontId="3" fillId="0" borderId="0" xfId="0" applyNumberFormat="1" applyFont="1" applyBorder="1"/>
    <xf numFmtId="9" fontId="3" fillId="0" borderId="0" xfId="1" applyFont="1" applyFill="1" applyBorder="1"/>
    <xf numFmtId="0" fontId="3" fillId="0" borderId="0" xfId="0" applyFont="1"/>
    <xf numFmtId="0" fontId="10" fillId="0" borderId="0" xfId="0" applyFont="1" applyBorder="1"/>
    <xf numFmtId="0" fontId="10" fillId="0" borderId="2" xfId="0" applyFont="1" applyBorder="1" applyAlignment="1">
      <alignment horizontal="center"/>
    </xf>
    <xf numFmtId="0" fontId="13" fillId="0" borderId="0" xfId="0" applyFont="1"/>
    <xf numFmtId="0" fontId="0" fillId="0" borderId="0" xfId="0" applyFill="1" applyBorder="1"/>
    <xf numFmtId="0" fontId="5" fillId="0" borderId="0" xfId="0" applyFont="1" applyBorder="1" applyAlignment="1">
      <alignment horizontal="center" vertical="center" wrapText="1"/>
    </xf>
    <xf numFmtId="0" fontId="15" fillId="0" borderId="0" xfId="0" applyFont="1" applyBorder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16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 shrinkToFit="1"/>
    </xf>
    <xf numFmtId="0" fontId="17" fillId="0" borderId="6" xfId="0" applyFont="1" applyFill="1" applyBorder="1" applyAlignment="1">
      <alignment horizontal="left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2" fontId="4" fillId="0" borderId="6" xfId="0" applyNumberFormat="1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vertical="center"/>
    </xf>
    <xf numFmtId="9" fontId="7" fillId="0" borderId="6" xfId="1" applyFont="1" applyFill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6" xfId="0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2" fontId="18" fillId="0" borderId="8" xfId="0" applyNumberFormat="1" applyFont="1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2" fontId="7" fillId="0" borderId="6" xfId="0" applyNumberFormat="1" applyFont="1" applyBorder="1" applyAlignment="1">
      <alignment horizontal="center" vertical="center" wrapText="1" shrinkToFit="1"/>
    </xf>
    <xf numFmtId="164" fontId="12" fillId="0" borderId="5" xfId="0" applyNumberFormat="1" applyFont="1" applyBorder="1"/>
    <xf numFmtId="2" fontId="19" fillId="0" borderId="5" xfId="0" applyNumberFormat="1" applyFont="1" applyBorder="1" applyAlignment="1">
      <alignment horizontal="center" vertical="center"/>
    </xf>
    <xf numFmtId="2" fontId="20" fillId="0" borderId="5" xfId="0" applyNumberFormat="1" applyFont="1" applyFill="1" applyBorder="1"/>
    <xf numFmtId="0" fontId="17" fillId="0" borderId="6" xfId="0" applyFont="1" applyFill="1" applyBorder="1" applyAlignment="1">
      <alignment horizontal="center" vertical="top" wrapText="1" shrinkToFit="1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7" fillId="0" borderId="5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6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wrapText="1" shrinkToFit="1"/>
    </xf>
    <xf numFmtId="0" fontId="7" fillId="0" borderId="9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/>
    <xf numFmtId="0" fontId="0" fillId="0" borderId="1" xfId="0" applyBorder="1" applyAlignment="1"/>
  </cellXfs>
  <cellStyles count="3">
    <cellStyle name="Обычный" xfId="0" builtinId="0"/>
    <cellStyle name="Обычный 2" xfId="2"/>
    <cellStyle name="Процентный" xfId="1" builtinId="5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85725</xdr:colOff>
      <xdr:row>7</xdr:row>
      <xdr:rowOff>1025979</xdr:rowOff>
    </xdr:from>
    <xdr:to>
      <xdr:col>14</xdr:col>
      <xdr:colOff>771150</xdr:colOff>
      <xdr:row>7</xdr:row>
      <xdr:rowOff>1265465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3118" y="4550229"/>
          <a:ext cx="685425" cy="2394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1053192</xdr:colOff>
      <xdr:row>7</xdr:row>
      <xdr:rowOff>1106261</xdr:rowOff>
    </xdr:from>
    <xdr:to>
      <xdr:col>13</xdr:col>
      <xdr:colOff>716262</xdr:colOff>
      <xdr:row>7</xdr:row>
      <xdr:rowOff>1347107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7228" y="4630511"/>
          <a:ext cx="717623" cy="240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5"/>
  <sheetViews>
    <sheetView tabSelected="1" zoomScaleNormal="100" workbookViewId="0">
      <selection activeCell="A8" sqref="A7:S11"/>
    </sheetView>
  </sheetViews>
  <sheetFormatPr defaultRowHeight="15" x14ac:dyDescent="0.25"/>
  <cols>
    <col min="1" max="1" width="5.28515625" customWidth="1"/>
    <col min="2" max="2" width="25.42578125" customWidth="1"/>
    <col min="3" max="3" width="32.28515625" customWidth="1"/>
    <col min="4" max="4" width="14.85546875" customWidth="1"/>
    <col min="5" max="5" width="11.28515625" customWidth="1"/>
    <col min="6" max="6" width="7.85546875" customWidth="1"/>
    <col min="7" max="7" width="8.28515625" customWidth="1"/>
    <col min="8" max="8" width="8" customWidth="1"/>
    <col min="9" max="9" width="8.28515625" customWidth="1"/>
    <col min="10" max="11" width="7" customWidth="1"/>
    <col min="12" max="12" width="10.28515625" customWidth="1"/>
    <col min="13" max="13" width="12.140625" customWidth="1"/>
    <col min="14" max="14" width="11.28515625" customWidth="1"/>
    <col min="15" max="15" width="12" customWidth="1"/>
    <col min="17" max="17" width="8.140625" customWidth="1"/>
    <col min="18" max="18" width="12.28515625" customWidth="1"/>
    <col min="19" max="19" width="14.85546875" style="19" customWidth="1"/>
    <col min="20" max="20" width="9.140625" style="19"/>
    <col min="21" max="21" width="9" customWidth="1"/>
  </cols>
  <sheetData>
    <row r="1" spans="1:20" ht="30" customHeight="1" x14ac:dyDescent="0.25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18"/>
      <c r="T1" s="18"/>
    </row>
    <row r="2" spans="1:20" ht="31.5" customHeight="1" x14ac:dyDescent="0.25">
      <c r="A2" s="67" t="s">
        <v>34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20"/>
      <c r="T2" s="20"/>
    </row>
    <row r="3" spans="1:20" ht="23.25" customHeight="1" x14ac:dyDescent="0.25">
      <c r="A3" s="68" t="s">
        <v>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21"/>
      <c r="T3" s="21"/>
    </row>
    <row r="4" spans="1:20" ht="31.5" customHeight="1" x14ac:dyDescent="0.25">
      <c r="A4" s="69" t="s">
        <v>25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22"/>
      <c r="T4" s="22"/>
    </row>
    <row r="5" spans="1:20" ht="23.25" customHeight="1" x14ac:dyDescent="0.25">
      <c r="A5" s="70" t="s">
        <v>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23"/>
      <c r="T5" s="23"/>
    </row>
    <row r="6" spans="1:20" ht="30" customHeight="1" x14ac:dyDescent="0.25">
      <c r="A6" s="65" t="s">
        <v>2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24" t="s">
        <v>16</v>
      </c>
      <c r="Q6" s="25"/>
      <c r="R6" s="26"/>
    </row>
    <row r="7" spans="1:20" ht="42" customHeight="1" x14ac:dyDescent="0.25">
      <c r="A7" s="74" t="s">
        <v>17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27">
        <v>1</v>
      </c>
      <c r="Q7" s="76" t="s">
        <v>13</v>
      </c>
      <c r="R7" s="78" t="s">
        <v>31</v>
      </c>
      <c r="S7" s="71" t="s">
        <v>32</v>
      </c>
    </row>
    <row r="8" spans="1:20" s="6" customFormat="1" ht="141.75" customHeight="1" x14ac:dyDescent="0.25">
      <c r="A8" s="1" t="s">
        <v>3</v>
      </c>
      <c r="B8" s="2" t="s">
        <v>18</v>
      </c>
      <c r="C8" s="2" t="s">
        <v>19</v>
      </c>
      <c r="D8" s="2" t="s">
        <v>20</v>
      </c>
      <c r="E8" s="2" t="s">
        <v>29</v>
      </c>
      <c r="F8" s="2" t="s">
        <v>4</v>
      </c>
      <c r="G8" s="2" t="s">
        <v>5</v>
      </c>
      <c r="H8" s="2" t="s">
        <v>6</v>
      </c>
      <c r="I8" s="2" t="s">
        <v>7</v>
      </c>
      <c r="J8" s="2" t="s">
        <v>8</v>
      </c>
      <c r="K8" s="2" t="s">
        <v>9</v>
      </c>
      <c r="L8" s="2" t="s">
        <v>30</v>
      </c>
      <c r="M8" s="2" t="s">
        <v>10</v>
      </c>
      <c r="N8" s="4" t="s">
        <v>11</v>
      </c>
      <c r="O8" s="5" t="s">
        <v>12</v>
      </c>
      <c r="P8" s="2" t="s">
        <v>36</v>
      </c>
      <c r="Q8" s="77"/>
      <c r="R8" s="79"/>
      <c r="S8" s="71"/>
      <c r="T8" s="28"/>
    </row>
    <row r="9" spans="1:20" s="6" customFormat="1" ht="23.25" customHeight="1" x14ac:dyDescent="0.25">
      <c r="A9" s="3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2">
        <v>12</v>
      </c>
      <c r="M9" s="29">
        <v>13</v>
      </c>
      <c r="N9" s="7">
        <v>14</v>
      </c>
      <c r="O9" s="7">
        <v>15</v>
      </c>
      <c r="P9" s="7">
        <v>16</v>
      </c>
      <c r="Q9" s="7">
        <v>17</v>
      </c>
      <c r="R9" s="7">
        <v>18</v>
      </c>
      <c r="S9" s="7">
        <v>19</v>
      </c>
      <c r="T9" s="28"/>
    </row>
    <row r="10" spans="1:20" s="6" customFormat="1" ht="51.75" customHeight="1" x14ac:dyDescent="0.25">
      <c r="A10" s="51">
        <v>1</v>
      </c>
      <c r="B10" s="64" t="s">
        <v>24</v>
      </c>
      <c r="C10" s="48" t="s">
        <v>35</v>
      </c>
      <c r="D10" s="48" t="s">
        <v>33</v>
      </c>
      <c r="E10" s="48" t="s">
        <v>37</v>
      </c>
      <c r="F10" s="49"/>
      <c r="G10" s="50">
        <v>59150</v>
      </c>
      <c r="H10" s="50">
        <v>65700</v>
      </c>
      <c r="I10" s="50">
        <v>63100</v>
      </c>
      <c r="J10" s="49"/>
      <c r="K10" s="47"/>
      <c r="L10" s="60">
        <f>G10</f>
        <v>59150</v>
      </c>
      <c r="M10" s="52">
        <f>(G10+H10+I10)/3</f>
        <v>62650</v>
      </c>
      <c r="N10" s="52">
        <f t="shared" ref="N10" si="0">STDEV(G10:K10)</f>
        <v>3298.11</v>
      </c>
      <c r="O10" s="53">
        <f>N10/M10</f>
        <v>0.05</v>
      </c>
      <c r="P10" s="54">
        <f>ROUND((M10*$P$7),2)</f>
        <v>62650</v>
      </c>
      <c r="Q10" s="55">
        <v>1</v>
      </c>
      <c r="R10" s="58">
        <f>P10*Q10</f>
        <v>62650</v>
      </c>
      <c r="S10" s="62">
        <f>Q10*L10</f>
        <v>59150</v>
      </c>
      <c r="T10" s="28"/>
    </row>
    <row r="11" spans="1:20" ht="15.75" x14ac:dyDescent="0.25">
      <c r="A11" s="8"/>
      <c r="B11" s="10" t="s">
        <v>21</v>
      </c>
      <c r="C11" s="8"/>
      <c r="D11" s="9"/>
      <c r="E11" s="9"/>
      <c r="F11" s="9"/>
      <c r="G11" s="30"/>
      <c r="H11" s="30"/>
      <c r="I11" s="30"/>
      <c r="J11" s="30"/>
      <c r="K11" s="30"/>
      <c r="L11" s="61"/>
      <c r="M11" s="30"/>
      <c r="N11" s="30"/>
      <c r="O11" s="31"/>
      <c r="P11" s="32"/>
      <c r="Q11" s="32"/>
      <c r="R11" s="59">
        <f>SUM(R10:R10)</f>
        <v>62650</v>
      </c>
      <c r="S11" s="63">
        <f>SUM(S10:S10)</f>
        <v>59150</v>
      </c>
    </row>
    <row r="12" spans="1:20" ht="15.75" x14ac:dyDescent="0.25">
      <c r="A12" s="33"/>
      <c r="B12" s="33"/>
      <c r="C12" s="33"/>
      <c r="D12" s="33"/>
      <c r="E12" s="33"/>
      <c r="F12" s="33"/>
      <c r="G12" s="34"/>
      <c r="H12" s="34"/>
      <c r="I12" s="34"/>
      <c r="J12" s="34"/>
      <c r="K12" s="34"/>
      <c r="L12" s="34"/>
      <c r="M12" s="34"/>
      <c r="N12" s="34"/>
      <c r="O12" s="35"/>
    </row>
    <row r="13" spans="1:20" s="14" customFormat="1" ht="15.75" x14ac:dyDescent="0.25">
      <c r="A13" s="36"/>
      <c r="B13" s="36"/>
      <c r="C13" s="36"/>
    </row>
    <row r="14" spans="1:20" s="14" customFormat="1" x14ac:dyDescent="0.25"/>
    <row r="15" spans="1:20" s="14" customFormat="1" x14ac:dyDescent="0.25"/>
    <row r="16" spans="1:20" s="14" customFormat="1" ht="15.75" customHeight="1" x14ac:dyDescent="0.25">
      <c r="A16" s="80" t="s">
        <v>22</v>
      </c>
      <c r="B16" s="80"/>
      <c r="C16" s="80"/>
      <c r="D16" s="80"/>
      <c r="E16" s="56"/>
    </row>
    <row r="17" spans="1:20" s="14" customFormat="1" x14ac:dyDescent="0.25"/>
    <row r="18" spans="1:20" s="14" customFormat="1" x14ac:dyDescent="0.25"/>
    <row r="19" spans="1:20" s="14" customFormat="1" ht="15.75" customHeight="1" x14ac:dyDescent="0.25">
      <c r="A19" s="80" t="s">
        <v>26</v>
      </c>
      <c r="B19" s="80"/>
      <c r="C19" s="80"/>
      <c r="D19" s="11"/>
      <c r="E19" s="11"/>
      <c r="F19" s="11"/>
      <c r="G19" s="11"/>
      <c r="H19" s="13"/>
      <c r="I19" s="37"/>
      <c r="J19" s="37"/>
      <c r="K19" s="82" t="s">
        <v>28</v>
      </c>
      <c r="L19" s="82"/>
      <c r="M19" s="83"/>
      <c r="N19" s="83"/>
    </row>
    <row r="20" spans="1:20" s="14" customFormat="1" ht="15.75" x14ac:dyDescent="0.25">
      <c r="A20" s="15"/>
      <c r="B20" s="15"/>
      <c r="C20" s="15"/>
      <c r="D20" s="81" t="s">
        <v>23</v>
      </c>
      <c r="E20" s="81"/>
      <c r="F20" s="81"/>
      <c r="G20" s="81"/>
      <c r="H20" s="38"/>
      <c r="I20" s="37"/>
      <c r="K20" s="81" t="s">
        <v>14</v>
      </c>
      <c r="L20" s="81"/>
      <c r="M20" s="81"/>
      <c r="N20" s="81"/>
    </row>
    <row r="21" spans="1:20" s="14" customFormat="1" x14ac:dyDescent="0.25"/>
    <row r="22" spans="1:20" x14ac:dyDescent="0.25">
      <c r="B22" t="s">
        <v>15</v>
      </c>
      <c r="S22"/>
      <c r="T22"/>
    </row>
    <row r="23" spans="1:20" s="17" customFormat="1" x14ac:dyDescent="0.25">
      <c r="B23" s="39"/>
    </row>
    <row r="24" spans="1:20" s="17" customFormat="1" x14ac:dyDescent="0.25">
      <c r="S24" s="40"/>
      <c r="T24" s="40"/>
    </row>
    <row r="25" spans="1:20" s="17" customFormat="1" ht="15.75" x14ac:dyDescent="0.25">
      <c r="A25" s="33"/>
      <c r="B25" s="33"/>
      <c r="C25" s="33"/>
      <c r="D25" s="33"/>
      <c r="E25" s="33"/>
      <c r="F25" s="33"/>
      <c r="G25" s="34"/>
      <c r="H25" s="34"/>
      <c r="I25" s="34"/>
      <c r="J25" s="34"/>
      <c r="K25" s="34"/>
      <c r="L25" s="34"/>
      <c r="M25" s="34"/>
      <c r="N25" s="34"/>
      <c r="O25" s="35"/>
      <c r="S25" s="40"/>
      <c r="T25" s="40"/>
    </row>
    <row r="26" spans="1:20" s="17" customFormat="1" ht="15.75" x14ac:dyDescent="0.25">
      <c r="G26" s="41"/>
      <c r="H26" s="42"/>
      <c r="I26" s="42"/>
      <c r="J26" s="42"/>
      <c r="S26" s="40"/>
      <c r="T26" s="40"/>
    </row>
    <row r="27" spans="1:20" s="17" customFormat="1" ht="15.75" customHeight="1" x14ac:dyDescent="0.25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S27" s="40"/>
      <c r="T27" s="40"/>
    </row>
    <row r="28" spans="1:20" s="17" customFormat="1" ht="15.75" x14ac:dyDescent="0.25">
      <c r="G28" s="41"/>
      <c r="H28" s="42"/>
      <c r="I28" s="42"/>
      <c r="J28" s="42"/>
      <c r="S28" s="40"/>
      <c r="T28" s="40"/>
    </row>
    <row r="29" spans="1:20" s="17" customFormat="1" ht="15.75" x14ac:dyDescent="0.25">
      <c r="G29" s="41"/>
      <c r="H29" s="42"/>
      <c r="I29" s="42"/>
      <c r="S29" s="40"/>
      <c r="T29" s="40"/>
    </row>
    <row r="30" spans="1:20" s="17" customFormat="1" ht="15.75" customHeight="1" x14ac:dyDescent="0.25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57"/>
      <c r="M30" s="12"/>
      <c r="N30" s="73"/>
      <c r="O30" s="73"/>
      <c r="S30" s="40"/>
      <c r="T30" s="40"/>
    </row>
    <row r="31" spans="1:20" s="17" customFormat="1" ht="15.75" x14ac:dyDescent="0.25">
      <c r="A31" s="42"/>
      <c r="B31" s="42"/>
      <c r="C31" s="42"/>
      <c r="D31" s="42"/>
      <c r="E31" s="42"/>
      <c r="F31" s="42"/>
      <c r="G31" s="43"/>
      <c r="H31" s="42"/>
      <c r="I31" s="42"/>
      <c r="J31" s="42"/>
      <c r="K31" s="42"/>
      <c r="L31" s="42"/>
      <c r="M31" s="16"/>
      <c r="N31" s="44"/>
      <c r="O31" s="44"/>
      <c r="S31" s="40"/>
      <c r="T31" s="40"/>
    </row>
    <row r="32" spans="1:20" s="17" customFormat="1" x14ac:dyDescent="0.25">
      <c r="G32" s="45"/>
      <c r="S32" s="40"/>
      <c r="T32" s="40"/>
    </row>
    <row r="33" spans="7:20" s="17" customFormat="1" x14ac:dyDescent="0.25">
      <c r="G33" s="45"/>
      <c r="M33" s="46"/>
      <c r="S33" s="40"/>
      <c r="T33" s="40"/>
    </row>
    <row r="34" spans="7:20" s="17" customFormat="1" x14ac:dyDescent="0.25">
      <c r="S34" s="40"/>
      <c r="T34" s="40"/>
    </row>
    <row r="35" spans="7:20" s="17" customFormat="1" x14ac:dyDescent="0.25">
      <c r="S35" s="40"/>
      <c r="T35" s="40"/>
    </row>
  </sheetData>
  <mergeCells count="18">
    <mergeCell ref="S7:S8"/>
    <mergeCell ref="A27:O27"/>
    <mergeCell ref="A30:K30"/>
    <mergeCell ref="N30:O30"/>
    <mergeCell ref="A7:O7"/>
    <mergeCell ref="Q7:Q8"/>
    <mergeCell ref="R7:R8"/>
    <mergeCell ref="A16:D16"/>
    <mergeCell ref="A19:C19"/>
    <mergeCell ref="D20:G20"/>
    <mergeCell ref="K20:N20"/>
    <mergeCell ref="K19:N19"/>
    <mergeCell ref="A6:O6"/>
    <mergeCell ref="A1:R1"/>
    <mergeCell ref="A2:R2"/>
    <mergeCell ref="A3:R3"/>
    <mergeCell ref="A4:R4"/>
    <mergeCell ref="A5:R5"/>
  </mergeCells>
  <conditionalFormatting sqref="R11">
    <cfRule type="containsText" dxfId="4" priority="7" stopIfTrue="1" operator="containsText" text="#">
      <formula>NOT(ISERROR(SEARCH("#",R11)))</formula>
    </cfRule>
  </conditionalFormatting>
  <conditionalFormatting sqref="R10">
    <cfRule type="containsText" dxfId="3" priority="3" stopIfTrue="1" operator="containsText" text="ДЕЛО">
      <formula>NOT(ISERROR(SEARCH("ДЕЛО",R10)))</formula>
    </cfRule>
  </conditionalFormatting>
  <conditionalFormatting sqref="R10">
    <cfRule type="containsText" dxfId="2" priority="4" stopIfTrue="1" operator="containsText" text="#">
      <formula>NOT(ISERROR(SEARCH("#",R10)))</formula>
    </cfRule>
  </conditionalFormatting>
  <conditionalFormatting sqref="S10">
    <cfRule type="containsText" dxfId="1" priority="1" stopIfTrue="1" operator="containsText" text="ДЕЛО">
      <formula>NOT(ISERROR(SEARCH("ДЕЛО",S10)))</formula>
    </cfRule>
  </conditionalFormatting>
  <conditionalFormatting sqref="S10">
    <cfRule type="containsText" dxfId="0" priority="2" stopIfTrue="1" operator="containsText" text="#">
      <formula>NOT(ISERROR(SEARCH("#",S10)))</formula>
    </cfRule>
  </conditionalFormatting>
  <pageMargins left="0.11811023622047245" right="0" top="0.35433070866141736" bottom="0.15748031496062992" header="0" footer="0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кульмассовая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Осипов Дмитрий Игоревич</dc:creator>
  <cp:lastModifiedBy>user</cp:lastModifiedBy>
  <cp:lastPrinted>2025-03-20T11:10:22Z</cp:lastPrinted>
  <dcterms:created xsi:type="dcterms:W3CDTF">2016-03-01T08:39:15Z</dcterms:created>
  <dcterms:modified xsi:type="dcterms:W3CDTF">2026-03-27T13:17:33Z</dcterms:modified>
</cp:coreProperties>
</file>