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zinovaSV\Desktop\"/>
    </mc:Choice>
  </mc:AlternateContent>
  <xr:revisionPtr revIDLastSave="0" documentId="8_{4A35E568-B9DB-47E7-96FA-3529C954C64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НМЦК" sheetId="6" r:id="rId1"/>
  </sheets>
  <calcPr calcId="191029"/>
</workbook>
</file>

<file path=xl/calcChain.xml><?xml version="1.0" encoding="utf-8"?>
<calcChain xmlns="http://schemas.openxmlformats.org/spreadsheetml/2006/main">
  <c r="K9" i="6" l="1"/>
  <c r="I9" i="6" l="1"/>
  <c r="J9" i="6" l="1"/>
  <c r="L9" i="6"/>
  <c r="M9" i="6" l="1"/>
</calcChain>
</file>

<file path=xl/sharedStrings.xml><?xml version="1.0" encoding="utf-8"?>
<sst xmlns="http://schemas.openxmlformats.org/spreadsheetml/2006/main" count="36" uniqueCount="35">
  <si>
    <t>№ п/п</t>
  </si>
  <si>
    <t>Наименование товара (работы, услуги)</t>
  </si>
  <si>
    <t>n - кол-во значений, используемых в расчете (кол-во ответов ИЦИ)</t>
  </si>
  <si>
    <t>&lt;ц - средн. арифм. величина цены единицы прод-ции, руб.</t>
  </si>
  <si>
    <t>Среднее квадратичное отклонение</t>
  </si>
  <si>
    <t xml:space="preserve">v - кол-во (объем) закупаемого товара (услуги) </t>
  </si>
  <si>
    <t>Наим-ние ед. изм. товара (услуги) 
по ОКЕИ</t>
  </si>
  <si>
    <t>Источник ценовой информации  (ИЦИ №i) и цена единицы товара, работы, услуги, представленная i-тым ИЦИ (Цi), руб.</t>
  </si>
  <si>
    <t>КОСГУ 
(заполняется 
бухгалтерией)</t>
  </si>
  <si>
    <t>ОКПД2 / КТРУ/ККН</t>
  </si>
  <si>
    <t>ПРОВЕРИЛ</t>
  </si>
  <si>
    <t xml:space="preserve">  СОСТАВИЛ </t>
  </si>
  <si>
    <r>
      <t xml:space="preserve">V - коэф-нт вариации </t>
    </r>
    <r>
      <rPr>
        <b/>
        <sz val="10"/>
        <color indexed="8"/>
        <rFont val="Times New Roman"/>
        <family val="1"/>
        <charset val="204"/>
      </rPr>
      <t>(не должен превышать 33%)</t>
    </r>
  </si>
  <si>
    <t>Цена договора (контракта), руб.</t>
  </si>
  <si>
    <t>Определена и обоснована методом сопоставимых рыночных цен (анализа рынка)</t>
  </si>
  <si>
    <t>Цена договора (контракта), заключаемого с единственным поставщиком:</t>
  </si>
  <si>
    <t>Определение однородности совокупности значений выявленных цен СПРАВОЧНО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</si>
  <si>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</si>
  <si>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</si>
  <si>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Начальник АХО</t>
  </si>
  <si>
    <t>Коваленко Е.П.</t>
  </si>
  <si>
    <t xml:space="preserve"> </t>
  </si>
  <si>
    <t>______________________________</t>
  </si>
  <si>
    <t>шт</t>
  </si>
  <si>
    <t>Специалист АХО</t>
  </si>
  <si>
    <t>Авраменко Г.Ю.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</si>
  <si>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двадцати восьми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</si>
  <si>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с осуществлением сбора и анализа общедоступной ценовой информации
на поставку шкафов для одежды металлических (Дегтярный пер., дом 9, строение 1)</t>
  </si>
  <si>
    <t xml:space="preserve">Шкаф для одежды металлический </t>
  </si>
  <si>
    <t>ИЦИ № 1.
Информация из сети "Интернет"</t>
  </si>
  <si>
    <t>ИЦИ № 2.
Информация из сети "Интернет"</t>
  </si>
  <si>
    <t>ИЦИ №3.
Информация из сети "Интернет"</t>
  </si>
  <si>
    <t>31.01.11.121/31.01.11.121-00000003</t>
  </si>
  <si>
    <t>Цена договора (контракта) составляет 427 245 рублей 00 копеек (Четыреста двадцать семь тысяч двести сорок пять рублей 00 копеек)</t>
  </si>
  <si>
    <t>Приложение № 3 к служебной записке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</si>
</sst>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  <numFmt numFmtId="166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6" applyFont="1" applyFill="1"/>
    <xf numFmtId="0" fontId="9" fillId="0" borderId="1" xfId="6" applyFont="1" applyFill="1" applyBorder="1" applyAlignment="1">
      <alignment horizontal="center" vertical="top" wrapText="1"/>
    </xf>
    <xf numFmtId="0" fontId="4" fillId="0" borderId="0" xfId="6" applyFont="1" applyFill="1" applyAlignment="1">
      <alignment horizontal="left" vertical="top"/>
    </xf>
    <xf numFmtId="0" fontId="10" fillId="0" borderId="0" xfId="6" applyFont="1" applyFill="1" applyBorder="1" applyAlignment="1">
      <alignment horizontal="center" vertical="center" wrapText="1"/>
    </xf>
    <xf numFmtId="0" fontId="13" fillId="0" borderId="0" xfId="6" applyFont="1" applyFill="1" applyBorder="1" applyAlignment="1">
      <alignment horizontal="center" vertical="center" wrapText="1"/>
    </xf>
    <xf numFmtId="43" fontId="9" fillId="0" borderId="0" xfId="7" applyFont="1" applyFill="1" applyBorder="1" applyAlignment="1">
      <alignment horizontal="center" vertical="center" wrapText="1"/>
    </xf>
    <xf numFmtId="4" fontId="4" fillId="0" borderId="0" xfId="6" applyNumberFormat="1" applyFont="1" applyFill="1"/>
    <xf numFmtId="0" fontId="6" fillId="0" borderId="0" xfId="6" applyFont="1" applyFill="1" applyAlignment="1">
      <alignment horizontal="center" vertical="center" wrapText="1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14" fillId="0" borderId="0" xfId="6" applyFont="1" applyFill="1" applyAlignment="1">
      <alignment horizontal="left" vertical="top"/>
    </xf>
    <xf numFmtId="0" fontId="4" fillId="0" borderId="0" xfId="6" applyFont="1" applyFill="1" applyAlignment="1">
      <alignment horizontal="right"/>
    </xf>
    <xf numFmtId="0" fontId="7" fillId="0" borderId="0" xfId="6" applyFont="1" applyFill="1"/>
    <xf numFmtId="0" fontId="14" fillId="0" borderId="0" xfId="6" applyFont="1" applyFill="1"/>
    <xf numFmtId="43" fontId="14" fillId="0" borderId="0" xfId="6" applyNumberFormat="1" applyFont="1" applyFill="1"/>
    <xf numFmtId="0" fontId="9" fillId="0" borderId="6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14" fillId="0" borderId="0" xfId="6" applyFont="1" applyFill="1" applyAlignment="1">
      <alignment horizontal="left" vertical="top"/>
    </xf>
    <xf numFmtId="0" fontId="9" fillId="0" borderId="1" xfId="6" applyFont="1" applyFill="1" applyBorder="1" applyAlignment="1">
      <alignment horizontal="center" vertical="center" wrapText="1"/>
    </xf>
    <xf numFmtId="4" fontId="14" fillId="0" borderId="0" xfId="6" applyNumberFormat="1" applyFont="1" applyFill="1" applyAlignment="1">
      <alignment horizontal="left" vertical="top"/>
    </xf>
    <xf numFmtId="0" fontId="15" fillId="0" borderId="0" xfId="0" applyFont="1" applyFill="1" applyAlignment="1">
      <alignment vertical="top"/>
    </xf>
    <xf numFmtId="0" fontId="14" fillId="0" borderId="0" xfId="6" applyFont="1" applyFill="1" applyAlignment="1">
      <alignment vertical="top" wrapText="1"/>
    </xf>
    <xf numFmtId="166" fontId="4" fillId="0" borderId="0" xfId="6" applyNumberFormat="1" applyFont="1" applyFill="1"/>
    <xf numFmtId="0" fontId="9" fillId="0" borderId="1" xfId="6" applyFont="1" applyFill="1" applyBorder="1" applyAlignment="1">
      <alignment horizontal="center" vertical="center" wrapText="1"/>
    </xf>
    <xf numFmtId="0" fontId="11" fillId="0" borderId="2" xfId="6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6" applyFont="1" applyFill="1" applyBorder="1" applyAlignment="1">
      <alignment horizontal="center" vertical="center"/>
    </xf>
    <xf numFmtId="0" fontId="18" fillId="0" borderId="4" xfId="6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3" fontId="18" fillId="0" borderId="1" xfId="6" applyNumberFormat="1" applyFont="1" applyFill="1" applyBorder="1" applyAlignment="1">
      <alignment horizontal="center" vertical="center" wrapText="1"/>
    </xf>
    <xf numFmtId="3" fontId="18" fillId="0" borderId="5" xfId="6" applyNumberFormat="1" applyFont="1" applyFill="1" applyBorder="1" applyAlignment="1">
      <alignment horizontal="center" vertical="center" wrapText="1"/>
    </xf>
    <xf numFmtId="4" fontId="18" fillId="0" borderId="5" xfId="6" applyNumberFormat="1" applyFont="1" applyFill="1" applyBorder="1" applyAlignment="1">
      <alignment horizontal="center" vertical="center" wrapText="1"/>
    </xf>
    <xf numFmtId="4" fontId="18" fillId="0" borderId="1" xfId="6" applyNumberFormat="1" applyFont="1" applyFill="1" applyBorder="1" applyAlignment="1">
      <alignment horizontal="center" vertical="center" wrapText="1"/>
    </xf>
    <xf numFmtId="2" fontId="18" fillId="0" borderId="1" xfId="6" applyNumberFormat="1" applyFont="1" applyFill="1" applyBorder="1" applyAlignment="1">
      <alignment horizontal="center" vertical="center" wrapText="1"/>
    </xf>
    <xf numFmtId="10" fontId="18" fillId="0" borderId="1" xfId="6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8" fillId="0" borderId="1" xfId="8" applyNumberFormat="1" applyFont="1" applyFill="1" applyBorder="1" applyAlignment="1">
      <alignment horizontal="center" vertical="center" wrapText="1"/>
    </xf>
    <xf numFmtId="0" fontId="18" fillId="0" borderId="1" xfId="6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right" vertical="center" wrapText="1"/>
    </xf>
    <xf numFmtId="4" fontId="8" fillId="0" borderId="1" xfId="6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vertical="center" wrapText="1"/>
    </xf>
    <xf numFmtId="43" fontId="8" fillId="0" borderId="1" xfId="7" applyFont="1" applyFill="1" applyBorder="1" applyAlignment="1">
      <alignment horizontal="center" vertical="center" wrapText="1"/>
    </xf>
    <xf numFmtId="0" fontId="18" fillId="0" borderId="0" xfId="6" applyFont="1" applyFill="1" applyAlignment="1">
      <alignment horizontal="left" vertical="top" wrapText="1"/>
    </xf>
    <xf numFmtId="0" fontId="19" fillId="0" borderId="0" xfId="6" applyFont="1" applyFill="1" applyAlignment="1"/>
    <xf numFmtId="0" fontId="19" fillId="0" borderId="0" xfId="6" applyFont="1" applyFill="1" applyAlignment="1">
      <alignment horizontal="left"/>
    </xf>
    <xf numFmtId="0" fontId="18" fillId="0" borderId="0" xfId="6" applyFont="1" applyFill="1" applyAlignment="1">
      <alignment horizontal="left" vertical="top"/>
    </xf>
    <xf numFmtId="0" fontId="7" fillId="0" borderId="0" xfId="6" applyFont="1" applyFill="1" applyAlignment="1">
      <alignment horizontal="left" vertical="top" wrapText="1"/>
    </xf>
    <xf numFmtId="0" fontId="7" fillId="0" borderId="0" xfId="6" applyFont="1" applyFill="1" applyAlignment="1">
      <alignment horizontal="left" vertical="top"/>
    </xf>
    <xf numFmtId="4" fontId="19" fillId="0" borderId="1" xfId="0" applyNumberFormat="1" applyFont="1" applyFill="1" applyBorder="1" applyAlignment="1">
      <alignment horizontal="center" vertical="center" wrapText="1"/>
    </xf>
    <xf numFmtId="0" fontId="18" fillId="0" borderId="0" xfId="6" applyFont="1" applyFill="1" applyAlignment="1">
      <alignment horizontal="left"/>
    </xf>
    <xf numFmtId="0" fontId="16" fillId="0" borderId="3" xfId="6" applyFont="1" applyFill="1" applyBorder="1" applyAlignment="1">
      <alignment horizontal="center" vertical="center" wrapText="1"/>
    </xf>
    <xf numFmtId="0" fontId="16" fillId="0" borderId="2" xfId="6" applyFont="1" applyFill="1" applyBorder="1" applyAlignment="1">
      <alignment horizontal="center" vertical="center" wrapText="1"/>
    </xf>
    <xf numFmtId="0" fontId="11" fillId="0" borderId="3" xfId="6" applyFont="1" applyFill="1" applyBorder="1" applyAlignment="1">
      <alignment horizontal="center" vertical="center" wrapText="1"/>
    </xf>
    <xf numFmtId="0" fontId="11" fillId="0" borderId="2" xfId="6" applyFont="1" applyFill="1" applyBorder="1" applyAlignment="1">
      <alignment horizontal="center" vertical="center" wrapText="1"/>
    </xf>
    <xf numFmtId="0" fontId="9" fillId="0" borderId="3" xfId="6" applyFont="1" applyFill="1" applyBorder="1" applyAlignment="1">
      <alignment horizontal="center" vertical="center" wrapText="1"/>
    </xf>
    <xf numFmtId="0" fontId="9" fillId="0" borderId="2" xfId="6" applyFont="1" applyFill="1" applyBorder="1" applyAlignment="1">
      <alignment horizontal="center" vertical="center" wrapText="1"/>
    </xf>
    <xf numFmtId="0" fontId="19" fillId="0" borderId="0" xfId="6" applyFont="1" applyFill="1" applyAlignment="1">
      <alignment horizontal="center"/>
    </xf>
    <xf numFmtId="0" fontId="18" fillId="0" borderId="0" xfId="6" applyFont="1" applyFill="1" applyAlignment="1">
      <alignment horizontal="left" vertical="top" wrapText="1"/>
    </xf>
    <xf numFmtId="0" fontId="18" fillId="0" borderId="0" xfId="6" applyFont="1" applyFill="1" applyAlignment="1">
      <alignment horizontal="left" vertical="top"/>
    </xf>
    <xf numFmtId="0" fontId="9" fillId="0" borderId="4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left"/>
    </xf>
    <xf numFmtId="0" fontId="7" fillId="0" borderId="0" xfId="6" applyFont="1" applyFill="1" applyAlignment="1">
      <alignment horizontal="center"/>
    </xf>
    <xf numFmtId="0" fontId="18" fillId="0" borderId="0" xfId="6" applyFont="1" applyFill="1" applyAlignment="1">
      <alignment horizontal="left"/>
    </xf>
    <xf numFmtId="0" fontId="18" fillId="0" borderId="0" xfId="6" applyFont="1" applyFill="1" applyBorder="1" applyAlignment="1">
      <alignment horizontal="left" vertical="center" wrapText="1"/>
    </xf>
    <xf numFmtId="0" fontId="8" fillId="0" borderId="4" xfId="6" applyFont="1" applyFill="1" applyBorder="1" applyAlignment="1">
      <alignment horizontal="right" vertical="center" wrapText="1"/>
    </xf>
    <xf numFmtId="0" fontId="8" fillId="0" borderId="7" xfId="6" applyFont="1" applyFill="1" applyBorder="1" applyAlignment="1">
      <alignment horizontal="right" vertical="center" wrapText="1"/>
    </xf>
    <xf numFmtId="0" fontId="14" fillId="0" borderId="8" xfId="6" applyFont="1" applyFill="1" applyBorder="1" applyAlignment="1">
      <alignment horizontal="left" vertical="top" wrapText="1"/>
    </xf>
    <xf numFmtId="0" fontId="14" fillId="0" borderId="0" xfId="6" applyFont="1" applyFill="1" applyBorder="1" applyAlignment="1">
      <alignment horizontal="left" vertical="top" wrapText="1"/>
    </xf>
    <xf numFmtId="0" fontId="4" fillId="0" borderId="0" xfId="6" applyFont="1" applyFill="1" applyAlignment="1">
      <alignment horizontal="center"/>
    </xf>
    <xf numFmtId="0" fontId="11" fillId="0" borderId="0" xfId="6" applyFont="1" applyFill="1" applyAlignment="1">
      <alignment horizontal="center" vertical="center" wrapText="1"/>
    </xf>
    <xf numFmtId="0" fontId="9" fillId="0" borderId="0" xfId="6" applyFont="1" applyFill="1" applyAlignment="1">
      <alignment horizontal="center" vertical="center" wrapText="1"/>
    </xf>
  </cellXfs>
  <cellStyles count="10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6000000}"/>
    <cellStyle name="Финансовый 3" xfId="2" xr:uid="{00000000-0005-0000-0000-000007000000}"/>
    <cellStyle name="Финансовый 4" xfId="7" xr:uid="{00000000-0005-0000-0000-000008000000}"/>
    <cellStyle name="Финансовый 5" xfId="9" xr:uid="{00000000-0005-0000-0000-000009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171715</xdr:colOff>
      <xdr:row>6</xdr:row>
      <xdr:rowOff>512498</xdr:rowOff>
    </xdr:from>
    <xdr:to>
      <xdr:col>11</xdr:col>
      <xdr:colOff>1028965</xdr:colOff>
      <xdr:row>6</xdr:row>
      <xdr:rowOff>845873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208934" y="3584311"/>
          <a:ext cx="8572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274903</xdr:colOff>
      <xdr:row>6</xdr:row>
      <xdr:rowOff>617008</xdr:rowOff>
    </xdr:from>
    <xdr:to>
      <xdr:col>12</xdr:col>
      <xdr:colOff>932128</xdr:colOff>
      <xdr:row>6</xdr:row>
      <xdr:rowOff>864658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490841" y="3688821"/>
          <a:ext cx="6572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0</xdr:colOff>
      <xdr:row>6</xdr:row>
      <xdr:rowOff>129569</xdr:rowOff>
    </xdr:from>
    <xdr:to>
      <xdr:col>13</xdr:col>
      <xdr:colOff>0</xdr:colOff>
      <xdr:row>6</xdr:row>
      <xdr:rowOff>656897</xdr:rowOff>
    </xdr:to>
    <xdr:pic>
      <xdr:nvPicPr>
        <xdr:cNvPr id="15" name="Рисунок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3635" r="56836" b="28496"/>
        <a:stretch>
          <a:fillRect/>
        </a:stretch>
      </xdr:blipFill>
      <xdr:spPr bwMode="auto">
        <a:xfrm>
          <a:off x="23865050" y="5749319"/>
          <a:ext cx="1035189" cy="527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zoomScale="75" zoomScaleNormal="75" zoomScaleSheetLayoutView="87" workbookViewId="0">
      <selection activeCell="N1" sqref="N1:O1"/>
    </sheetView>
  </sheetViews>
  <sheetFormatPr defaultColWidth="7.5703125" defaultRowHeight="12.75" x14ac:dyDescent="0.2"/>
  <cols>
    <col min="1" max="1" width="5" style="1" customWidth="1"/>
    <col min="2" max="2" width="26.28515625" style="1" customWidth="1"/>
    <col min="3" max="3" width="12.7109375" style="1" customWidth="1"/>
    <col min="4" max="4" width="12.85546875" style="1" customWidth="1"/>
    <col min="5" max="5" width="13" style="1" customWidth="1"/>
    <col min="6" max="6" width="12" style="1" customWidth="1"/>
    <col min="7" max="9" width="15.5703125" style="1" customWidth="1"/>
    <col min="10" max="10" width="17.5703125" style="1" customWidth="1"/>
    <col min="11" max="11" width="15.42578125" style="1" customWidth="1"/>
    <col min="12" max="12" width="17.7109375" style="1" customWidth="1"/>
    <col min="13" max="13" width="17.140625" style="1" customWidth="1"/>
    <col min="14" max="14" width="22.28515625" style="1" customWidth="1"/>
    <col min="15" max="15" width="17" style="1" customWidth="1"/>
    <col min="16" max="16" width="23.28515625" style="1" customWidth="1"/>
    <col min="17" max="17" width="27.5703125" style="1" customWidth="1"/>
    <col min="18" max="16384" width="7.5703125" style="1"/>
  </cols>
  <sheetData>
    <row r="1" spans="1:17" x14ac:dyDescent="0.2">
      <c r="N1" s="72" t="s">
        <v>34</v>
      </c>
      <c r="O1" s="72"/>
      <c r="P1" s="12"/>
    </row>
    <row r="2" spans="1:17" s="13" customFormat="1" ht="17.25" customHeight="1" x14ac:dyDescent="0.25">
      <c r="A2" s="73" t="s">
        <v>15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8"/>
    </row>
    <row r="3" spans="1:17" s="13" customFormat="1" ht="18.75" customHeight="1" x14ac:dyDescent="0.25">
      <c r="A3" s="74" t="s">
        <v>14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9"/>
    </row>
    <row r="4" spans="1:17" s="13" customFormat="1" ht="28.5" customHeight="1" x14ac:dyDescent="0.25">
      <c r="A4" s="74" t="s">
        <v>27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10"/>
    </row>
    <row r="5" spans="1:17" ht="79.5" customHeight="1" x14ac:dyDescent="0.2">
      <c r="A5" s="70" t="s">
        <v>26</v>
      </c>
      <c r="B5" s="70"/>
      <c r="C5" s="71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22"/>
      <c r="P5" s="21"/>
    </row>
    <row r="6" spans="1:17" ht="49.5" customHeight="1" x14ac:dyDescent="0.2">
      <c r="A6" s="57" t="s">
        <v>0</v>
      </c>
      <c r="B6" s="62" t="s">
        <v>1</v>
      </c>
      <c r="C6" s="63" t="s">
        <v>7</v>
      </c>
      <c r="D6" s="63"/>
      <c r="E6" s="63"/>
      <c r="F6" s="57" t="s">
        <v>5</v>
      </c>
      <c r="G6" s="57" t="s">
        <v>6</v>
      </c>
      <c r="H6" s="57" t="s">
        <v>2</v>
      </c>
      <c r="I6" s="55" t="s">
        <v>17</v>
      </c>
      <c r="J6" s="55" t="s">
        <v>18</v>
      </c>
      <c r="K6" s="63" t="s">
        <v>16</v>
      </c>
      <c r="L6" s="63"/>
      <c r="M6" s="63"/>
      <c r="N6" s="53" t="s">
        <v>9</v>
      </c>
      <c r="O6" s="53" t="s">
        <v>8</v>
      </c>
      <c r="P6" s="4"/>
    </row>
    <row r="7" spans="1:17" ht="128.25" customHeight="1" x14ac:dyDescent="0.2">
      <c r="A7" s="58"/>
      <c r="B7" s="63"/>
      <c r="C7" s="25" t="s">
        <v>29</v>
      </c>
      <c r="D7" s="17" t="s">
        <v>30</v>
      </c>
      <c r="E7" s="17" t="s">
        <v>31</v>
      </c>
      <c r="F7" s="58"/>
      <c r="G7" s="58"/>
      <c r="H7" s="58"/>
      <c r="I7" s="56"/>
      <c r="J7" s="56"/>
      <c r="K7" s="2" t="s">
        <v>3</v>
      </c>
      <c r="L7" s="2" t="s">
        <v>4</v>
      </c>
      <c r="M7" s="2" t="s">
        <v>12</v>
      </c>
      <c r="N7" s="54"/>
      <c r="O7" s="54"/>
      <c r="P7" s="4"/>
    </row>
    <row r="8" spans="1:17" ht="20.25" customHeight="1" x14ac:dyDescent="0.2">
      <c r="A8" s="19">
        <v>1</v>
      </c>
      <c r="B8" s="16">
        <v>2</v>
      </c>
      <c r="C8" s="19">
        <v>3</v>
      </c>
      <c r="D8" s="16">
        <v>4</v>
      </c>
      <c r="E8" s="19">
        <v>5</v>
      </c>
      <c r="F8" s="19">
        <v>6</v>
      </c>
      <c r="G8" s="16">
        <v>7</v>
      </c>
      <c r="H8" s="16">
        <v>8</v>
      </c>
      <c r="I8" s="16">
        <v>9</v>
      </c>
      <c r="J8" s="19">
        <v>10</v>
      </c>
      <c r="K8" s="16">
        <v>11</v>
      </c>
      <c r="L8" s="19">
        <v>12</v>
      </c>
      <c r="M8" s="24">
        <v>13</v>
      </c>
      <c r="N8" s="19">
        <v>14</v>
      </c>
      <c r="O8" s="27">
        <v>15</v>
      </c>
      <c r="P8" s="5"/>
    </row>
    <row r="9" spans="1:17" s="14" customFormat="1" ht="67.5" customHeight="1" x14ac:dyDescent="0.2">
      <c r="A9" s="28">
        <v>1</v>
      </c>
      <c r="B9" s="29" t="s">
        <v>28</v>
      </c>
      <c r="C9" s="30">
        <v>12207</v>
      </c>
      <c r="D9" s="31">
        <v>12990</v>
      </c>
      <c r="E9" s="31">
        <v>13880</v>
      </c>
      <c r="F9" s="32">
        <v>35</v>
      </c>
      <c r="G9" s="32" t="s">
        <v>23</v>
      </c>
      <c r="H9" s="33">
        <v>3</v>
      </c>
      <c r="I9" s="34">
        <f>MIN(C9:D9:E9:E9)</f>
        <v>12207</v>
      </c>
      <c r="J9" s="34">
        <f>I9*F9</f>
        <v>427245</v>
      </c>
      <c r="K9" s="35">
        <f>ROUND((AVERAGE(C9:E9)),2)</f>
        <v>13025.67</v>
      </c>
      <c r="L9" s="36">
        <f>ROUND(_xlfn.STDEV.S(C9:E9),2)</f>
        <v>837.07</v>
      </c>
      <c r="M9" s="37">
        <f>L9/K9</f>
        <v>6.4263105084037903E-2</v>
      </c>
      <c r="N9" s="26" t="s">
        <v>32</v>
      </c>
      <c r="O9" s="39"/>
      <c r="Q9" s="15"/>
    </row>
    <row r="10" spans="1:17" s="14" customFormat="1" ht="21.75" customHeight="1" x14ac:dyDescent="0.2">
      <c r="A10" s="40"/>
      <c r="B10" s="41"/>
      <c r="C10" s="51"/>
      <c r="D10" s="51"/>
      <c r="E10" s="51"/>
      <c r="F10" s="32"/>
      <c r="G10" s="32"/>
      <c r="H10" s="32"/>
      <c r="I10" s="35"/>
      <c r="J10" s="35"/>
      <c r="K10" s="35"/>
      <c r="L10" s="36"/>
      <c r="M10" s="37"/>
      <c r="N10" s="38"/>
      <c r="O10" s="39"/>
      <c r="Q10" s="15"/>
    </row>
    <row r="11" spans="1:17" ht="24" customHeight="1" x14ac:dyDescent="0.2">
      <c r="A11" s="68" t="s">
        <v>13</v>
      </c>
      <c r="B11" s="69"/>
      <c r="C11" s="69"/>
      <c r="D11" s="69"/>
      <c r="E11" s="69"/>
      <c r="F11" s="69"/>
      <c r="G11" s="69"/>
      <c r="H11" s="69"/>
      <c r="I11" s="69"/>
      <c r="J11" s="42">
        <v>427245</v>
      </c>
      <c r="K11" s="43"/>
      <c r="L11" s="43"/>
      <c r="M11" s="43"/>
      <c r="N11" s="44"/>
      <c r="O11" s="44"/>
      <c r="P11" s="6"/>
    </row>
    <row r="12" spans="1:17" ht="15.75" customHeight="1" x14ac:dyDescent="0.2">
      <c r="O12" s="7"/>
    </row>
    <row r="13" spans="1:17" ht="15.75" customHeight="1" x14ac:dyDescent="0.25">
      <c r="A13" s="13"/>
      <c r="B13" s="67" t="s">
        <v>33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O13" s="7"/>
    </row>
    <row r="14" spans="1:17" ht="15.75" customHeight="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7"/>
    </row>
    <row r="15" spans="1:17" ht="15" x14ac:dyDescent="0.2">
      <c r="A15" s="60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18"/>
      <c r="O15" s="18"/>
      <c r="P15" s="11"/>
    </row>
    <row r="16" spans="1:17" ht="15" x14ac:dyDescent="0.25">
      <c r="A16" s="45"/>
      <c r="B16" s="59" t="s">
        <v>11</v>
      </c>
      <c r="C16" s="59"/>
      <c r="D16" s="59"/>
      <c r="E16" s="66" t="s">
        <v>24</v>
      </c>
      <c r="F16" s="66"/>
      <c r="G16" s="66"/>
      <c r="H16" s="59" t="s">
        <v>22</v>
      </c>
      <c r="I16" s="59"/>
      <c r="J16" s="59"/>
      <c r="K16" s="46"/>
      <c r="L16" s="47" t="s">
        <v>25</v>
      </c>
      <c r="M16" s="48"/>
      <c r="N16" s="20"/>
      <c r="O16" s="18"/>
      <c r="P16" s="11"/>
    </row>
    <row r="17" spans="1:16" ht="15" x14ac:dyDescent="0.25">
      <c r="A17" s="49"/>
      <c r="B17" s="13"/>
      <c r="C17" s="13"/>
      <c r="D17" s="13"/>
      <c r="E17" s="64" t="s">
        <v>21</v>
      </c>
      <c r="F17" s="64"/>
      <c r="G17" s="64"/>
      <c r="H17" s="65"/>
      <c r="I17" s="65"/>
      <c r="J17" s="65"/>
      <c r="K17" s="13"/>
      <c r="L17" s="13"/>
      <c r="M17" s="50"/>
      <c r="N17" s="3"/>
      <c r="O17" s="3"/>
      <c r="P17" s="3"/>
    </row>
    <row r="18" spans="1:16" ht="15" x14ac:dyDescent="0.25">
      <c r="A18" s="49"/>
      <c r="B18" s="59" t="s">
        <v>10</v>
      </c>
      <c r="C18" s="59"/>
      <c r="D18" s="59"/>
      <c r="E18" s="52" t="s">
        <v>19</v>
      </c>
      <c r="F18" s="46"/>
      <c r="G18" s="46"/>
      <c r="H18" s="59" t="s">
        <v>22</v>
      </c>
      <c r="I18" s="59"/>
      <c r="J18" s="59"/>
      <c r="K18" s="46"/>
      <c r="L18" s="47" t="s">
        <v>20</v>
      </c>
      <c r="M18" s="50"/>
      <c r="N18" s="3"/>
      <c r="O18" s="3"/>
      <c r="P18" s="3"/>
    </row>
    <row r="19" spans="1:16" ht="15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1" spans="1:16" x14ac:dyDescent="0.2">
      <c r="J21" s="23"/>
    </row>
  </sheetData>
  <mergeCells count="26">
    <mergeCell ref="A5:N5"/>
    <mergeCell ref="N1:O1"/>
    <mergeCell ref="A2:O2"/>
    <mergeCell ref="A3:O3"/>
    <mergeCell ref="A4:O4"/>
    <mergeCell ref="B18:D18"/>
    <mergeCell ref="A15:M15"/>
    <mergeCell ref="A6:A7"/>
    <mergeCell ref="B6:B7"/>
    <mergeCell ref="E17:G17"/>
    <mergeCell ref="H17:J17"/>
    <mergeCell ref="H18:J18"/>
    <mergeCell ref="E16:G16"/>
    <mergeCell ref="H16:J16"/>
    <mergeCell ref="B16:D16"/>
    <mergeCell ref="K6:M6"/>
    <mergeCell ref="B13:M13"/>
    <mergeCell ref="A11:I11"/>
    <mergeCell ref="G6:G7"/>
    <mergeCell ref="F6:F7"/>
    <mergeCell ref="C6:E6"/>
    <mergeCell ref="O6:O7"/>
    <mergeCell ref="N6:N7"/>
    <mergeCell ref="J6:J7"/>
    <mergeCell ref="I6:I7"/>
    <mergeCell ref="H6:H7"/>
  </mergeCells>
  <conditionalFormatting sqref="M9:M10">
    <cfRule type="cellIs" dxfId="0" priority="3" operator="greaterThan">
      <formula>0.33</formula>
    </cfRule>
  </conditionalFormatting>
  <pageMargins left="0.25" right="0.25" top="0.75" bottom="0.75" header="0.3" footer="0.3"/>
  <pageSetup paperSize="9" scale="3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Козинова Светлана Валерьевна</cp:lastModifiedBy>
  <cp:lastPrinted>2024-04-12T07:37:22Z</cp:lastPrinted>
  <dcterms:created xsi:type="dcterms:W3CDTF">2016-05-13T09:47:52Z</dcterms:created>
  <dcterms:modified xsi:type="dcterms:W3CDTF">2026-05-14T06:01:12Z</dcterms:modified>
</cp:coreProperties>
</file>