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5 школа\ЭМ_хоз товары\"/>
    </mc:Choice>
  </mc:AlternateContent>
  <xr:revisionPtr revIDLastSave="0" documentId="13_ncr:1_{A8488A70-AFA5-4DF4-AAFC-B1F21CCAA3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3" sheetId="3" r:id="rId2"/>
  </sheets>
  <calcPr calcId="191029" fullPrecision="0"/>
</workbook>
</file>

<file path=xl/calcChain.xml><?xml version="1.0" encoding="utf-8"?>
<calcChain xmlns="http://schemas.openxmlformats.org/spreadsheetml/2006/main">
  <c r="L24" i="1" l="1"/>
  <c r="L23" i="1"/>
  <c r="J23" i="1"/>
  <c r="I23" i="1"/>
  <c r="H23" i="1"/>
  <c r="G23" i="1"/>
  <c r="H12" i="1" l="1"/>
  <c r="H13" i="1"/>
  <c r="H14" i="1"/>
  <c r="H15" i="1"/>
  <c r="H16" i="1"/>
  <c r="H17" i="1"/>
  <c r="H18" i="1"/>
  <c r="H19" i="1"/>
  <c r="H20" i="1"/>
  <c r="H21" i="1"/>
  <c r="H22" i="1"/>
  <c r="G11" i="1"/>
  <c r="J11" i="1" s="1"/>
  <c r="L11" i="1" s="1"/>
  <c r="G12" i="1"/>
  <c r="J12" i="1" s="1"/>
  <c r="L12" i="1" s="1"/>
  <c r="G13" i="1"/>
  <c r="J13" i="1" s="1"/>
  <c r="L13" i="1" s="1"/>
  <c r="G14" i="1"/>
  <c r="J14" i="1" s="1"/>
  <c r="L14" i="1" s="1"/>
  <c r="G15" i="1"/>
  <c r="J15" i="1" s="1"/>
  <c r="L15" i="1" s="1"/>
  <c r="G16" i="1"/>
  <c r="J16" i="1" s="1"/>
  <c r="L16" i="1" s="1"/>
  <c r="G17" i="1"/>
  <c r="J17" i="1" s="1"/>
  <c r="L17" i="1" s="1"/>
  <c r="G18" i="1"/>
  <c r="J18" i="1" s="1"/>
  <c r="L18" i="1" s="1"/>
  <c r="G19" i="1"/>
  <c r="J19" i="1" s="1"/>
  <c r="L19" i="1" s="1"/>
  <c r="G20" i="1"/>
  <c r="J20" i="1" s="1"/>
  <c r="L20" i="1" s="1"/>
  <c r="G21" i="1"/>
  <c r="J21" i="1" s="1"/>
  <c r="L21" i="1" s="1"/>
  <c r="G22" i="1"/>
  <c r="J22" i="1" s="1"/>
  <c r="L22" i="1" s="1"/>
  <c r="H11" i="1"/>
  <c r="I19" i="1" l="1"/>
  <c r="I18" i="1"/>
  <c r="I17" i="1"/>
  <c r="I14" i="1"/>
  <c r="I12" i="1"/>
  <c r="I22" i="1"/>
  <c r="I15" i="1"/>
  <c r="I13" i="1"/>
  <c r="I21" i="1"/>
  <c r="I16" i="1"/>
  <c r="I20" i="1"/>
  <c r="I11" i="1"/>
</calcChain>
</file>

<file path=xl/sharedStrings.xml><?xml version="1.0" encoding="utf-8"?>
<sst xmlns="http://schemas.openxmlformats.org/spreadsheetml/2006/main" count="60" uniqueCount="49">
  <si>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</si>
  <si>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</si>
  <si>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</si>
  <si>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</si>
  <si>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</si>
  <si>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</si>
  <si>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</si>
  <si>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</si>
  <si>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</si>
  <si>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</si>
  <si>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</si>
  <si>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</si>
  <si>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</si>
  <si>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</si>
  <si>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</si>
  <si>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</si>
  <si>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Перчатки резиновые общего назначения (кроме медицинских) тип 10</t>
  </si>
  <si>
    <t>Перчатки резиновые общего назначения (кроме медицинских) тип 8</t>
  </si>
  <si>
    <t xml:space="preserve">Лопата штыковая </t>
  </si>
  <si>
    <t xml:space="preserve">Грабли </t>
  </si>
  <si>
    <t xml:space="preserve">Щетка для уборки </t>
  </si>
  <si>
    <t xml:space="preserve">Мешок полимерный </t>
  </si>
  <si>
    <t xml:space="preserve">Черенок рукоятка для уборочного инвентаря </t>
  </si>
  <si>
    <t xml:space="preserve">Ведро </t>
  </si>
  <si>
    <t xml:space="preserve">Метла для уборки </t>
  </si>
  <si>
    <t xml:space="preserve">Перчатки резиновые общего назначения (кроме медицинских) </t>
  </si>
  <si>
    <t xml:space="preserve">Тряпка </t>
  </si>
  <si>
    <t>Коммерческое предложение  №1 от 03.06.2026</t>
  </si>
  <si>
    <t>Коммерческое предложение  №2 от  03.06.2026</t>
  </si>
  <si>
    <t>Коммерческое предложение № 3 от 03.06.2026</t>
  </si>
  <si>
    <t>Предельные цены по состоянию на 04.06.2026</t>
  </si>
  <si>
    <t>22.19.60.114-005</t>
  </si>
  <si>
    <t>22.19.60.114-004</t>
  </si>
  <si>
    <t>25.99.29.129-002</t>
  </si>
  <si>
    <t>25.73.10.000-001</t>
  </si>
  <si>
    <t>32.91.11.000-009</t>
  </si>
  <si>
    <t>22.22.11.190-003</t>
  </si>
  <si>
    <t>16.29.11.120</t>
  </si>
  <si>
    <t>22.29.23.120-033</t>
  </si>
  <si>
    <t>32.91.11.000-010</t>
  </si>
  <si>
    <t>22.22.11.190-005</t>
  </si>
  <si>
    <t>22.19.60.114-001</t>
  </si>
  <si>
    <t>13.92.29.110</t>
  </si>
  <si>
    <t>Поставка хозяйственных товаров  для обеспечения нужд ГБОУ СОШ № 115 Выборгского района Санкт-Петербурга  по адресу: 194295, г. Санкт-Петербург, Поэтический бульвар, д. 5, корп. 3, лит.А в 2026 году.</t>
  </si>
  <si>
    <t>Ограничение</t>
  </si>
  <si>
    <t>Преимущество</t>
  </si>
  <si>
    <t>Запрет</t>
  </si>
  <si>
    <t>Полотенца бумажные</t>
  </si>
  <si>
    <t>17.22.11.130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</si>
</sst>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3"/>
  <sheetViews>
    <sheetView tabSelected="1" workbookViewId="0">
      <selection activeCell="M25" sqref="M25"/>
    </sheetView>
  </sheetViews>
  <sheetFormatPr defaultColWidth="9.109375" defaultRowHeight="13.8" x14ac:dyDescent="0.3"/>
  <cols>
    <col min="1" max="1" width="3.88671875" style="1" customWidth="1"/>
    <col min="2" max="2" width="48.33203125" style="1" customWidth="1"/>
    <col min="3" max="3" width="14.88671875" style="1" customWidth="1"/>
    <col min="4" max="4" width="15.88671875" style="1" customWidth="1"/>
    <col min="5" max="5" width="14.88671875" style="1" customWidth="1"/>
    <col min="6" max="6" width="34.44140625" style="1" customWidth="1"/>
    <col min="7" max="7" width="20.88671875" style="1" customWidth="1"/>
    <col min="8" max="8" width="22.109375" style="1" customWidth="1"/>
    <col min="9" max="9" width="14" style="1" customWidth="1"/>
    <col min="10" max="10" width="9.109375" style="3"/>
    <col min="11" max="11" width="14.88671875" style="1" customWidth="1"/>
    <col min="12" max="12" width="14.109375" style="1" customWidth="1"/>
    <col min="13" max="13" width="19" style="1" customWidth="1"/>
    <col min="14" max="16384" width="9.109375" style="1"/>
  </cols>
  <sheetData>
    <row r="2" spans="1:13" ht="15" customHeight="1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70.2" customHeight="1" x14ac:dyDescent="0.3">
      <c r="A4" s="30" t="s">
        <v>43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15.75" customHeight="1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ht="23.25" customHeight="1" x14ac:dyDescent="0.3">
      <c r="A6" s="30" t="s">
        <v>15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3" ht="1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15.6" x14ac:dyDescent="0.3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3" ht="15" customHeight="1" x14ac:dyDescent="0.3">
      <c r="A9" s="29" t="s">
        <v>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3" s="2" customFormat="1" ht="77.25" customHeight="1" x14ac:dyDescent="0.3">
      <c r="A10" s="8" t="s">
        <v>3</v>
      </c>
      <c r="B10" s="9" t="s">
        <v>8</v>
      </c>
      <c r="C10" s="26" t="s">
        <v>27</v>
      </c>
      <c r="D10" s="26" t="s">
        <v>28</v>
      </c>
      <c r="E10" s="26" t="s">
        <v>29</v>
      </c>
      <c r="F10" s="9" t="s">
        <v>30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3" s="2" customFormat="1" ht="31.2" x14ac:dyDescent="0.3">
      <c r="A11" s="14">
        <v>1</v>
      </c>
      <c r="B11" s="21" t="s">
        <v>16</v>
      </c>
      <c r="C11" s="22">
        <v>88.56</v>
      </c>
      <c r="D11" s="22">
        <v>82.02</v>
      </c>
      <c r="E11" s="22">
        <v>84.48</v>
      </c>
      <c r="F11" s="23" t="s">
        <v>31</v>
      </c>
      <c r="G11" s="15">
        <f t="shared" ref="G11:G23" si="0">AVERAGE(C11:E11)</f>
        <v>85.02</v>
      </c>
      <c r="H11" s="15">
        <f t="shared" ref="H11:H23" si="1">STDEV(C11:E11)</f>
        <v>3.3</v>
      </c>
      <c r="I11" s="24">
        <f t="shared" ref="I11:I23" si="2">H11/G11*100</f>
        <v>3.88</v>
      </c>
      <c r="J11" s="25">
        <f t="shared" ref="J11:J23" si="3">G11</f>
        <v>85.02</v>
      </c>
      <c r="K11" s="14">
        <v>100</v>
      </c>
      <c r="L11" s="15">
        <f t="shared" ref="L11:L23" si="4">J11*K11</f>
        <v>8502</v>
      </c>
      <c r="M11" s="20" t="s">
        <v>44</v>
      </c>
    </row>
    <row r="12" spans="1:13" s="2" customFormat="1" ht="31.2" x14ac:dyDescent="0.3">
      <c r="A12" s="14">
        <v>2</v>
      </c>
      <c r="B12" s="21" t="s">
        <v>17</v>
      </c>
      <c r="C12" s="22">
        <v>81.47</v>
      </c>
      <c r="D12" s="22">
        <v>75.459999999999994</v>
      </c>
      <c r="E12" s="22">
        <v>77.72</v>
      </c>
      <c r="F12" s="23" t="s">
        <v>32</v>
      </c>
      <c r="G12" s="15">
        <f t="shared" si="0"/>
        <v>78.22</v>
      </c>
      <c r="H12" s="15">
        <f t="shared" si="1"/>
        <v>3.04</v>
      </c>
      <c r="I12" s="24">
        <f t="shared" si="2"/>
        <v>3.89</v>
      </c>
      <c r="J12" s="25">
        <f t="shared" si="3"/>
        <v>78.22</v>
      </c>
      <c r="K12" s="14">
        <v>100</v>
      </c>
      <c r="L12" s="15">
        <f t="shared" si="4"/>
        <v>7822</v>
      </c>
      <c r="M12" s="20" t="s">
        <v>44</v>
      </c>
    </row>
    <row r="13" spans="1:13" s="2" customFormat="1" ht="15.6" x14ac:dyDescent="0.3">
      <c r="A13" s="14">
        <v>3</v>
      </c>
      <c r="B13" s="21" t="s">
        <v>18</v>
      </c>
      <c r="C13" s="22">
        <v>534.07000000000005</v>
      </c>
      <c r="D13" s="22">
        <v>494.65</v>
      </c>
      <c r="E13" s="22">
        <v>509.49</v>
      </c>
      <c r="F13" s="23" t="s">
        <v>33</v>
      </c>
      <c r="G13" s="15">
        <f t="shared" si="0"/>
        <v>512.74</v>
      </c>
      <c r="H13" s="15">
        <f t="shared" si="1"/>
        <v>19.91</v>
      </c>
      <c r="I13" s="24">
        <f t="shared" si="2"/>
        <v>3.88</v>
      </c>
      <c r="J13" s="25">
        <f t="shared" si="3"/>
        <v>512.74</v>
      </c>
      <c r="K13" s="14">
        <v>10</v>
      </c>
      <c r="L13" s="15">
        <f t="shared" si="4"/>
        <v>5127.3999999999996</v>
      </c>
      <c r="M13" s="20" t="s">
        <v>45</v>
      </c>
    </row>
    <row r="14" spans="1:13" s="2" customFormat="1" ht="15.6" x14ac:dyDescent="0.3">
      <c r="A14" s="14">
        <v>4</v>
      </c>
      <c r="B14" s="21" t="s">
        <v>19</v>
      </c>
      <c r="C14" s="22">
        <v>459.55</v>
      </c>
      <c r="D14" s="22">
        <v>425.63</v>
      </c>
      <c r="E14" s="22">
        <v>438.4</v>
      </c>
      <c r="F14" s="23" t="s">
        <v>34</v>
      </c>
      <c r="G14" s="15">
        <f t="shared" si="0"/>
        <v>441.19</v>
      </c>
      <c r="H14" s="15">
        <f t="shared" si="1"/>
        <v>17.13</v>
      </c>
      <c r="I14" s="24">
        <f t="shared" si="2"/>
        <v>3.88</v>
      </c>
      <c r="J14" s="25">
        <f t="shared" si="3"/>
        <v>441.19</v>
      </c>
      <c r="K14" s="14">
        <v>60</v>
      </c>
      <c r="L14" s="15">
        <f t="shared" si="4"/>
        <v>26471.4</v>
      </c>
      <c r="M14" s="20" t="s">
        <v>45</v>
      </c>
    </row>
    <row r="15" spans="1:13" s="2" customFormat="1" ht="15.6" x14ac:dyDescent="0.3">
      <c r="A15" s="14">
        <v>5</v>
      </c>
      <c r="B15" s="21" t="s">
        <v>20</v>
      </c>
      <c r="C15" s="22">
        <v>308.58</v>
      </c>
      <c r="D15" s="22">
        <v>285.8</v>
      </c>
      <c r="E15" s="22">
        <v>294.37</v>
      </c>
      <c r="F15" s="23" t="s">
        <v>35</v>
      </c>
      <c r="G15" s="15">
        <f t="shared" si="0"/>
        <v>296.25</v>
      </c>
      <c r="H15" s="15">
        <f t="shared" si="1"/>
        <v>11.51</v>
      </c>
      <c r="I15" s="24">
        <f t="shared" si="2"/>
        <v>3.89</v>
      </c>
      <c r="J15" s="25">
        <f t="shared" si="3"/>
        <v>296.25</v>
      </c>
      <c r="K15" s="14">
        <v>30</v>
      </c>
      <c r="L15" s="15">
        <f t="shared" si="4"/>
        <v>8887.5</v>
      </c>
      <c r="M15" s="20" t="s">
        <v>45</v>
      </c>
    </row>
    <row r="16" spans="1:13" s="2" customFormat="1" ht="15.6" x14ac:dyDescent="0.3">
      <c r="A16" s="14">
        <v>6</v>
      </c>
      <c r="B16" s="21" t="s">
        <v>21</v>
      </c>
      <c r="C16" s="22">
        <v>96.08</v>
      </c>
      <c r="D16" s="22">
        <v>88.99</v>
      </c>
      <c r="E16" s="22">
        <v>91.66</v>
      </c>
      <c r="F16" s="23" t="s">
        <v>36</v>
      </c>
      <c r="G16" s="15">
        <f t="shared" si="0"/>
        <v>92.24</v>
      </c>
      <c r="H16" s="15">
        <f t="shared" si="1"/>
        <v>3.58</v>
      </c>
      <c r="I16" s="24">
        <f t="shared" si="2"/>
        <v>3.88</v>
      </c>
      <c r="J16" s="25">
        <f t="shared" si="3"/>
        <v>92.24</v>
      </c>
      <c r="K16" s="14">
        <v>80</v>
      </c>
      <c r="L16" s="15">
        <f t="shared" si="4"/>
        <v>7379.2</v>
      </c>
      <c r="M16" s="20" t="s">
        <v>44</v>
      </c>
    </row>
    <row r="17" spans="1:13" s="2" customFormat="1" ht="15.6" x14ac:dyDescent="0.3">
      <c r="A17" s="14">
        <v>7</v>
      </c>
      <c r="B17" s="21" t="s">
        <v>22</v>
      </c>
      <c r="C17" s="22">
        <v>208.59</v>
      </c>
      <c r="D17" s="22">
        <v>193.19</v>
      </c>
      <c r="E17" s="22">
        <v>198.99</v>
      </c>
      <c r="F17" s="23" t="s">
        <v>37</v>
      </c>
      <c r="G17" s="15">
        <f t="shared" si="0"/>
        <v>200.26</v>
      </c>
      <c r="H17" s="15">
        <f t="shared" si="1"/>
        <v>7.78</v>
      </c>
      <c r="I17" s="24">
        <f t="shared" si="2"/>
        <v>3.88</v>
      </c>
      <c r="J17" s="25">
        <f t="shared" si="3"/>
        <v>200.26</v>
      </c>
      <c r="K17" s="14">
        <v>50</v>
      </c>
      <c r="L17" s="15">
        <f t="shared" si="4"/>
        <v>10013</v>
      </c>
      <c r="M17" s="20" t="s">
        <v>45</v>
      </c>
    </row>
    <row r="18" spans="1:13" s="2" customFormat="1" ht="15.6" x14ac:dyDescent="0.3">
      <c r="A18" s="14">
        <v>8</v>
      </c>
      <c r="B18" s="21" t="s">
        <v>23</v>
      </c>
      <c r="C18" s="22">
        <v>217.81</v>
      </c>
      <c r="D18" s="22">
        <v>201.73</v>
      </c>
      <c r="E18" s="22">
        <v>207.78</v>
      </c>
      <c r="F18" s="23" t="s">
        <v>38</v>
      </c>
      <c r="G18" s="15">
        <f t="shared" si="0"/>
        <v>209.11</v>
      </c>
      <c r="H18" s="15">
        <f t="shared" si="1"/>
        <v>8.1199999999999992</v>
      </c>
      <c r="I18" s="24">
        <f t="shared" si="2"/>
        <v>3.88</v>
      </c>
      <c r="J18" s="25">
        <f t="shared" si="3"/>
        <v>209.11</v>
      </c>
      <c r="K18" s="14">
        <v>10</v>
      </c>
      <c r="L18" s="15">
        <f t="shared" si="4"/>
        <v>2091.1</v>
      </c>
      <c r="M18" s="20" t="s">
        <v>44</v>
      </c>
    </row>
    <row r="19" spans="1:13" s="2" customFormat="1" ht="15.6" x14ac:dyDescent="0.3">
      <c r="A19" s="14">
        <v>9</v>
      </c>
      <c r="B19" s="21" t="s">
        <v>24</v>
      </c>
      <c r="C19" s="22">
        <v>450.48</v>
      </c>
      <c r="D19" s="22">
        <v>417.23</v>
      </c>
      <c r="E19" s="22">
        <v>429.75</v>
      </c>
      <c r="F19" s="23" t="s">
        <v>39</v>
      </c>
      <c r="G19" s="15">
        <f t="shared" si="0"/>
        <v>432.49</v>
      </c>
      <c r="H19" s="15">
        <f t="shared" si="1"/>
        <v>16.79</v>
      </c>
      <c r="I19" s="24">
        <f t="shared" si="2"/>
        <v>3.88</v>
      </c>
      <c r="J19" s="25">
        <f t="shared" si="3"/>
        <v>432.49</v>
      </c>
      <c r="K19" s="14">
        <v>15</v>
      </c>
      <c r="L19" s="15">
        <f t="shared" si="4"/>
        <v>6487.35</v>
      </c>
      <c r="M19" s="20" t="s">
        <v>45</v>
      </c>
    </row>
    <row r="20" spans="1:13" s="2" customFormat="1" ht="15.6" x14ac:dyDescent="0.3">
      <c r="A20" s="14">
        <v>10</v>
      </c>
      <c r="B20" s="21" t="s">
        <v>21</v>
      </c>
      <c r="C20" s="22">
        <v>155.16999999999999</v>
      </c>
      <c r="D20" s="22">
        <v>143.72</v>
      </c>
      <c r="E20" s="22">
        <v>148.03</v>
      </c>
      <c r="F20" s="23" t="s">
        <v>40</v>
      </c>
      <c r="G20" s="15">
        <f t="shared" si="0"/>
        <v>148.97</v>
      </c>
      <c r="H20" s="15">
        <f t="shared" si="1"/>
        <v>5.78</v>
      </c>
      <c r="I20" s="24">
        <f t="shared" si="2"/>
        <v>3.88</v>
      </c>
      <c r="J20" s="25">
        <f t="shared" si="3"/>
        <v>148.97</v>
      </c>
      <c r="K20" s="14">
        <v>50</v>
      </c>
      <c r="L20" s="15">
        <f t="shared" si="4"/>
        <v>7448.5</v>
      </c>
      <c r="M20" s="20" t="s">
        <v>44</v>
      </c>
    </row>
    <row r="21" spans="1:13" s="2" customFormat="1" ht="31.2" x14ac:dyDescent="0.3">
      <c r="A21" s="14">
        <v>11</v>
      </c>
      <c r="B21" s="21" t="s">
        <v>25</v>
      </c>
      <c r="C21" s="22">
        <v>61.9</v>
      </c>
      <c r="D21" s="22">
        <v>57.33</v>
      </c>
      <c r="E21" s="22">
        <v>59.05</v>
      </c>
      <c r="F21" s="23" t="s">
        <v>41</v>
      </c>
      <c r="G21" s="15">
        <f t="shared" si="0"/>
        <v>59.43</v>
      </c>
      <c r="H21" s="15">
        <f t="shared" si="1"/>
        <v>2.31</v>
      </c>
      <c r="I21" s="24">
        <f t="shared" si="2"/>
        <v>3.89</v>
      </c>
      <c r="J21" s="25">
        <f t="shared" si="3"/>
        <v>59.43</v>
      </c>
      <c r="K21" s="14">
        <v>60</v>
      </c>
      <c r="L21" s="15">
        <f t="shared" si="4"/>
        <v>3565.8</v>
      </c>
      <c r="M21" s="20" t="s">
        <v>44</v>
      </c>
    </row>
    <row r="22" spans="1:13" s="2" customFormat="1" ht="15.6" x14ac:dyDescent="0.3">
      <c r="A22" s="14">
        <v>12</v>
      </c>
      <c r="B22" s="21" t="s">
        <v>26</v>
      </c>
      <c r="C22" s="22">
        <v>171.73</v>
      </c>
      <c r="D22" s="22">
        <v>159.05000000000001</v>
      </c>
      <c r="E22" s="22">
        <v>163.82</v>
      </c>
      <c r="F22" s="23" t="s">
        <v>42</v>
      </c>
      <c r="G22" s="15">
        <f t="shared" si="0"/>
        <v>164.87</v>
      </c>
      <c r="H22" s="15">
        <f t="shared" si="1"/>
        <v>6.4</v>
      </c>
      <c r="I22" s="24">
        <f t="shared" si="2"/>
        <v>3.88</v>
      </c>
      <c r="J22" s="25">
        <f t="shared" si="3"/>
        <v>164.87</v>
      </c>
      <c r="K22" s="14">
        <v>60</v>
      </c>
      <c r="L22" s="15">
        <f t="shared" si="4"/>
        <v>9892.2000000000007</v>
      </c>
      <c r="M22" s="20" t="s">
        <v>46</v>
      </c>
    </row>
    <row r="23" spans="1:13" s="2" customFormat="1" ht="15.6" x14ac:dyDescent="0.3">
      <c r="A23" s="14">
        <v>13</v>
      </c>
      <c r="B23" s="21" t="s">
        <v>47</v>
      </c>
      <c r="C23" s="22">
        <v>218.09</v>
      </c>
      <c r="D23" s="22">
        <v>208.05</v>
      </c>
      <c r="E23" s="22">
        <v>201.99</v>
      </c>
      <c r="F23" s="23" t="s">
        <v>48</v>
      </c>
      <c r="G23" s="15">
        <f t="shared" si="0"/>
        <v>209.38</v>
      </c>
      <c r="H23" s="15">
        <f t="shared" si="1"/>
        <v>8.1300000000000008</v>
      </c>
      <c r="I23" s="24">
        <f t="shared" si="2"/>
        <v>3.88</v>
      </c>
      <c r="J23" s="25">
        <f t="shared" si="3"/>
        <v>209.38</v>
      </c>
      <c r="K23" s="14">
        <v>30</v>
      </c>
      <c r="L23" s="15">
        <f t="shared" si="4"/>
        <v>6281.4</v>
      </c>
      <c r="M23" s="20" t="s">
        <v>45</v>
      </c>
    </row>
    <row r="24" spans="1:13" ht="15.6" x14ac:dyDescent="0.3">
      <c r="A24" s="28" t="s">
        <v>9</v>
      </c>
      <c r="B24" s="28"/>
      <c r="C24" s="28"/>
      <c r="D24" s="28"/>
      <c r="E24" s="28"/>
      <c r="F24" s="28"/>
      <c r="G24" s="28"/>
      <c r="H24" s="28"/>
      <c r="I24" s="28"/>
      <c r="J24" s="28"/>
      <c r="K24" s="16"/>
      <c r="L24" s="15">
        <f>SUM(L11:L23)</f>
        <v>109968.85</v>
      </c>
      <c r="M24" s="14"/>
    </row>
    <row r="25" spans="1:13" ht="15.6" x14ac:dyDescent="0.3">
      <c r="A25" s="6"/>
      <c r="B25" s="6"/>
      <c r="C25" s="6"/>
      <c r="D25" s="6"/>
      <c r="E25" s="6"/>
      <c r="F25" s="6"/>
      <c r="G25" s="6"/>
      <c r="H25" s="6"/>
      <c r="I25" s="6"/>
      <c r="J25" s="7"/>
      <c r="K25" s="6"/>
      <c r="L25" s="6"/>
      <c r="M25" s="6"/>
    </row>
    <row r="26" spans="1:13" ht="15.6" x14ac:dyDescent="0.3">
      <c r="A26" s="6"/>
      <c r="B26" s="6"/>
      <c r="C26" s="17"/>
      <c r="D26" s="6"/>
      <c r="E26" s="6"/>
      <c r="F26" s="6"/>
      <c r="G26" s="6"/>
      <c r="H26" s="6"/>
      <c r="I26" s="18"/>
      <c r="J26" s="7"/>
      <c r="K26" s="6"/>
      <c r="L26" s="6"/>
      <c r="M26" s="6"/>
    </row>
    <row r="27" spans="1:13" ht="15.6" x14ac:dyDescent="0.3">
      <c r="A27" s="6"/>
      <c r="B27" s="6"/>
      <c r="C27" s="6"/>
      <c r="D27" s="6"/>
      <c r="E27" s="6"/>
      <c r="F27" s="6"/>
      <c r="G27" s="6"/>
      <c r="H27" s="6"/>
      <c r="I27" s="6"/>
      <c r="J27" s="7"/>
      <c r="K27" s="6"/>
      <c r="L27" s="6"/>
      <c r="M27" s="6"/>
    </row>
    <row r="28" spans="1:13" ht="15.6" x14ac:dyDescent="0.3">
      <c r="A28" s="6"/>
      <c r="B28" s="17" t="s">
        <v>10</v>
      </c>
      <c r="C28" s="19"/>
      <c r="D28" s="6" t="s">
        <v>11</v>
      </c>
      <c r="E28" s="6"/>
      <c r="F28" s="6"/>
      <c r="G28" s="6"/>
      <c r="H28" s="6"/>
      <c r="I28" s="6"/>
      <c r="J28" s="7"/>
      <c r="K28" s="6"/>
      <c r="L28" s="6"/>
      <c r="M28" s="6"/>
    </row>
    <row r="31" spans="1:13" x14ac:dyDescent="0.3">
      <c r="F31" s="5"/>
      <c r="G31" s="5"/>
    </row>
    <row r="33" spans="6:6" x14ac:dyDescent="0.3">
      <c r="F33" s="4"/>
    </row>
  </sheetData>
  <mergeCells count="6">
    <mergeCell ref="A2:M3"/>
    <mergeCell ref="A24:J24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2026-06-09T21:07:13Z</dcterms:modified>
</cp:coreProperties>
</file>