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78дс\контракты 2026\демонтаж площадки\"/>
    </mc:Choice>
  </mc:AlternateContent>
  <xr:revisionPtr revIDLastSave="0" documentId="8_{955821AE-617F-42A4-9628-ED5D0B3CDEF9}" xr6:coauthVersionLast="36" xr6:coauthVersionMax="36" xr10:uidLastSave="{00000000-0000-0000-0000-000000000000}"/>
  <bookViews>
    <workbookView xWindow="0" yWindow="0" windowWidth="19200" windowHeight="11385" xr2:uid="{00000000-000D-0000-FFFF-FFFF00000000}"/>
  </bookViews>
  <sheets>
    <sheet name="НМЦК" sheetId="1" r:id="rId1"/>
  </sheets>
  <calcPr calcId="191029"/>
  <extLst>
    <ext uri="GoogleSheetsCustomDataVersion2">
      <go:sheetsCustomData xmlns:go="http://customooxmlschemas.google.com/" r:id="rId9" roundtripDataChecksum="vgzY1gulvDqHd6JBZsMqfn7tk4smoF4QdyKfS/a0MUg="/>
    </ext>
  </extLst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8" i="1"/>
  <c r="K9" i="1"/>
  <c r="K10" i="1"/>
  <c r="K11" i="1"/>
  <c r="K12" i="1"/>
  <c r="K13" i="1"/>
  <c r="K14" i="1"/>
  <c r="J9" i="1"/>
  <c r="J10" i="1"/>
  <c r="J11" i="1"/>
  <c r="J12" i="1"/>
  <c r="J13" i="1"/>
  <c r="J14" i="1"/>
  <c r="H9" i="1"/>
  <c r="H10" i="1"/>
  <c r="H11" i="1"/>
  <c r="H12" i="1"/>
  <c r="H13" i="1"/>
  <c r="H14" i="1"/>
  <c r="G16" i="1" l="1"/>
  <c r="F16" i="1"/>
  <c r="E16" i="1"/>
  <c r="L15" i="1" l="1"/>
  <c r="H8" i="1" l="1"/>
  <c r="J8" i="1" s="1"/>
  <c r="K8" i="1" s="1"/>
  <c r="E6" i="1" l="1"/>
  <c r="E20" i="1" l="1"/>
  <c r="F20" i="1"/>
  <c r="G20" i="1"/>
  <c r="G6" i="1"/>
  <c r="F6" i="1" l="1"/>
</calcChain>
</file>

<file path=xl/sharedStrings.xml><?xml version="1.0" encoding="utf-8"?>
<sst xmlns="http://schemas.openxmlformats.org/spreadsheetml/2006/main" count="37" uniqueCount="28">
  <si>
    <t xml:space="preserve">Расчет (начальной) максимальной цены контракта </t>
  </si>
  <si>
    <t>!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</si>
  <si>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</si>
  <si>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</si>
  <si>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</si>
  <si>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</si>
  <si>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</si>
  <si>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</si>
  <si>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</si>
  <si>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</si>
  <si>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</si>
  <si>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</si>
  <si>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</si>
  <si>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</si>
  <si>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</si>
  <si>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</si>
  <si>
    <t>шт</t>
  </si>
  <si>
    <t>15.05.2026</t>
  </si>
  <si>
    <t>ИП Белевич Станислав Витальевич</t>
  </si>
  <si>
    <t>ИП Айвазян Гурген Мельсикович</t>
  </si>
  <si>
    <t>ООО "Площадка МАФ"</t>
  </si>
  <si>
    <t>Демонтаж, восстановление полимерного покрытия, вывоз и утилизация. Беседка игровая</t>
  </si>
  <si>
    <t>Демонтаж, восстановление полимерного покрытия, вывоз и утилизация. Карусель</t>
  </si>
  <si>
    <t>Демонтаж, восстановление полимерного покрытия, вывоз и утилизация. Крестики-нолики на столбах</t>
  </si>
  <si>
    <t>Демонтаж, восстановление полимерного покрытия, вывоз и утилизация. Детский спортивный комплекс</t>
  </si>
  <si>
    <t>Демонтаж, восстановление полимерного покрытия, вывоз и утилизация. Машинка с горкой</t>
  </si>
  <si>
    <t>Демонтаж, восстановление полимерного покрытия, вывоз и утилизация. Детский спортивный комплекс "Мини"</t>
  </si>
  <si>
    <t>на оказание услуг по демонтажу, восстановление полимерного покрытия, вывозу и утилизации уличного оборудования в  ГБДОУ детский сад №78 Петроградского района Санкт-Петербурга.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</si>
</sst>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#,##0.00_ ;[Red]\-#,##0.00\ "/>
    <numFmt numFmtId="166" formatCode="#,##0.00\ _₽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 applyFont="1" applyAlignment="1"/>
    <xf numFmtId="0" fontId="3" fillId="0" borderId="0" xfId="0" applyFont="1"/>
    <xf numFmtId="0" fontId="11" fillId="0" borderId="0" xfId="0" applyFont="1" applyAlignment="1">
      <alignment vertical="center"/>
    </xf>
    <xf numFmtId="49" fontId="9" fillId="0" borderId="0" xfId="0" applyNumberFormat="1" applyFont="1"/>
    <xf numFmtId="0" fontId="9" fillId="0" borderId="1" xfId="0" applyFont="1" applyBorder="1"/>
    <xf numFmtId="2" fontId="9" fillId="0" borderId="1" xfId="0" applyNumberFormat="1" applyFont="1" applyBorder="1"/>
    <xf numFmtId="4" fontId="10" fillId="0" borderId="1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0" xfId="0" applyNumberFormat="1" applyFont="1"/>
    <xf numFmtId="0" fontId="11" fillId="4" borderId="2" xfId="0" applyFont="1" applyFill="1" applyBorder="1" applyAlignment="1">
      <alignment vertical="center"/>
    </xf>
    <xf numFmtId="165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 wrapText="1"/>
    </xf>
    <xf numFmtId="165" fontId="14" fillId="5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166" fontId="7" fillId="0" borderId="3" xfId="0" applyNumberFormat="1" applyFont="1" applyBorder="1" applyAlignment="1">
      <alignment horizontal="center" vertical="center"/>
    </xf>
    <xf numFmtId="166" fontId="7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/>
    <xf numFmtId="0" fontId="15" fillId="0" borderId="4" xfId="0" applyFont="1" applyBorder="1" applyAlignment="1">
      <alignment horizontal="left" wrapText="1"/>
    </xf>
    <xf numFmtId="0" fontId="7" fillId="0" borderId="3" xfId="0" applyFont="1" applyBorder="1" applyAlignment="1">
      <alignment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/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04"/>
  <sheetViews>
    <sheetView tabSelected="1" workbookViewId="0">
      <selection activeCell="O6" sqref="O6"/>
    </sheetView>
  </sheetViews>
  <sheetFormatPr defaultColWidth="14.42578125" defaultRowHeight="15" customHeight="1" x14ac:dyDescent="0.25"/>
  <cols>
    <col min="1" max="1" width="8.7109375" customWidth="1"/>
    <col min="2" max="2" width="42.42578125" customWidth="1"/>
    <col min="3" max="4" width="8.7109375" customWidth="1"/>
    <col min="5" max="5" width="13.140625" customWidth="1"/>
    <col min="6" max="6" width="11.28515625" customWidth="1"/>
    <col min="7" max="7" width="11.5703125" customWidth="1"/>
    <col min="8" max="8" width="10.85546875" customWidth="1"/>
    <col min="9" max="9" width="8.7109375" customWidth="1"/>
    <col min="10" max="10" width="12.85546875" customWidth="1"/>
    <col min="11" max="11" width="8.7109375" customWidth="1"/>
    <col min="12" max="12" width="13.5703125" customWidth="1"/>
    <col min="13" max="26" width="8.7109375" customWidth="1"/>
  </cols>
  <sheetData>
    <row r="1" spans="1:14" ht="1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4" ht="35.25" customHeight="1" x14ac:dyDescent="0.25">
      <c r="A2" s="33" t="s">
        <v>27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1" t="s">
        <v>1</v>
      </c>
    </row>
    <row r="3" spans="1:14" ht="20.25" customHeight="1" x14ac:dyDescent="0.25">
      <c r="A3" s="35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4" ht="24.7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4" ht="86.25" x14ac:dyDescent="0.25">
      <c r="A5" s="30" t="s">
        <v>3</v>
      </c>
      <c r="B5" s="37" t="s">
        <v>4</v>
      </c>
      <c r="C5" s="30" t="s">
        <v>5</v>
      </c>
      <c r="D5" s="30" t="s">
        <v>6</v>
      </c>
      <c r="E5" s="7" t="s">
        <v>7</v>
      </c>
      <c r="F5" s="7" t="s">
        <v>8</v>
      </c>
      <c r="G5" s="7" t="s">
        <v>9</v>
      </c>
      <c r="H5" s="28" t="s">
        <v>10</v>
      </c>
      <c r="I5" s="30" t="s">
        <v>11</v>
      </c>
      <c r="J5" s="30" t="s">
        <v>12</v>
      </c>
      <c r="K5" s="30" t="s">
        <v>13</v>
      </c>
      <c r="L5" s="30" t="s">
        <v>15</v>
      </c>
    </row>
    <row r="6" spans="1:14" ht="28.5" x14ac:dyDescent="0.25">
      <c r="A6" s="29"/>
      <c r="B6" s="29"/>
      <c r="C6" s="29"/>
      <c r="D6" s="29"/>
      <c r="E6" s="8" t="str">
        <f>" "&amp;НМЦК!E18&amp;"-з от "&amp;НМЦК!E19&amp;""</f>
        <v xml:space="preserve"> 61-з от 15.05.2026</v>
      </c>
      <c r="F6" s="8" t="str">
        <f>" "&amp;НМЦК!F18&amp;"-з от "&amp;НМЦК!F19&amp;""</f>
        <v xml:space="preserve"> 62-з от 15.05.2026</v>
      </c>
      <c r="G6" s="8" t="str">
        <f>" "&amp;НМЦК!G18&amp;"-з от "&amp;НМЦК!G19&amp;""</f>
        <v xml:space="preserve"> 63-з от 15.05.2026</v>
      </c>
      <c r="H6" s="29"/>
      <c r="I6" s="29"/>
      <c r="J6" s="29"/>
      <c r="K6" s="29"/>
      <c r="L6" s="29"/>
      <c r="N6" s="14"/>
    </row>
    <row r="7" spans="1:14" ht="15.75" customHeight="1" x14ac:dyDescent="0.25">
      <c r="A7" s="9">
        <v>1</v>
      </c>
      <c r="B7" s="9">
        <v>2</v>
      </c>
      <c r="C7" s="9">
        <v>3</v>
      </c>
      <c r="D7" s="9">
        <v>4</v>
      </c>
      <c r="E7" s="9">
        <v>5</v>
      </c>
      <c r="F7" s="10">
        <v>6</v>
      </c>
      <c r="G7" s="10">
        <v>7</v>
      </c>
      <c r="H7" s="11">
        <v>8</v>
      </c>
      <c r="I7" s="10">
        <v>9</v>
      </c>
      <c r="J7" s="10">
        <v>10</v>
      </c>
      <c r="K7" s="10">
        <v>11</v>
      </c>
      <c r="L7" s="10">
        <v>12</v>
      </c>
    </row>
    <row r="8" spans="1:14" s="24" customFormat="1" ht="46.5" customHeight="1" x14ac:dyDescent="0.25">
      <c r="A8" s="9">
        <v>1</v>
      </c>
      <c r="B8" s="27" t="s">
        <v>21</v>
      </c>
      <c r="C8" s="9" t="s">
        <v>16</v>
      </c>
      <c r="D8" s="22">
        <v>1</v>
      </c>
      <c r="E8" s="22">
        <v>10465.25</v>
      </c>
      <c r="F8" s="23">
        <v>10963.59</v>
      </c>
      <c r="G8" s="23">
        <v>9966.9</v>
      </c>
      <c r="H8" s="17">
        <f t="shared" ref="H8:H14" si="0">ROUND((E8+F8+G8)/3,2)</f>
        <v>10465.25</v>
      </c>
      <c r="I8" s="17">
        <v>3</v>
      </c>
      <c r="J8" s="17">
        <f t="shared" ref="J8:J14" si="1">((((E8-H8)^2)+((F8-H8)^2)+((G8-H8)^2))/(I8-1))^(1/2)</f>
        <v>498.34500002508327</v>
      </c>
      <c r="K8" s="17">
        <f t="shared" ref="K8:K14" si="2">(J8/H8)*100</f>
        <v>4.7619024870412394</v>
      </c>
      <c r="L8" s="19">
        <f>G8*D8</f>
        <v>9966.9</v>
      </c>
    </row>
    <row r="9" spans="1:14" s="25" customFormat="1" ht="33.75" customHeight="1" x14ac:dyDescent="0.25">
      <c r="A9" s="9">
        <v>2</v>
      </c>
      <c r="B9" s="27" t="s">
        <v>22</v>
      </c>
      <c r="C9" s="9" t="s">
        <v>16</v>
      </c>
      <c r="D9" s="22">
        <v>1</v>
      </c>
      <c r="E9" s="22">
        <v>10465.25</v>
      </c>
      <c r="F9" s="23">
        <v>10963.59</v>
      </c>
      <c r="G9" s="23">
        <v>9966.9</v>
      </c>
      <c r="H9" s="17">
        <f t="shared" si="0"/>
        <v>10465.25</v>
      </c>
      <c r="I9" s="17">
        <v>3</v>
      </c>
      <c r="J9" s="17">
        <f t="shared" si="1"/>
        <v>498.34500002508327</v>
      </c>
      <c r="K9" s="17">
        <f t="shared" si="2"/>
        <v>4.7619024870412394</v>
      </c>
      <c r="L9" s="19">
        <f t="shared" ref="L9:L14" si="3">G9*D9</f>
        <v>9966.9</v>
      </c>
    </row>
    <row r="10" spans="1:14" s="25" customFormat="1" ht="44.25" customHeight="1" x14ac:dyDescent="0.25">
      <c r="A10" s="9">
        <v>3</v>
      </c>
      <c r="B10" s="27" t="s">
        <v>24</v>
      </c>
      <c r="C10" s="9" t="s">
        <v>16</v>
      </c>
      <c r="D10" s="22">
        <v>1</v>
      </c>
      <c r="E10" s="22">
        <v>175948.92</v>
      </c>
      <c r="F10" s="23">
        <v>184327.44</v>
      </c>
      <c r="G10" s="23">
        <v>167570.4</v>
      </c>
      <c r="H10" s="17">
        <f t="shared" si="0"/>
        <v>175948.92</v>
      </c>
      <c r="I10" s="17">
        <v>3</v>
      </c>
      <c r="J10" s="17">
        <f t="shared" si="1"/>
        <v>8378.5200000000041</v>
      </c>
      <c r="K10" s="17">
        <f t="shared" si="2"/>
        <v>4.7619047619047636</v>
      </c>
      <c r="L10" s="19">
        <f t="shared" si="3"/>
        <v>167570.4</v>
      </c>
    </row>
    <row r="11" spans="1:14" s="25" customFormat="1" ht="45" customHeight="1" x14ac:dyDescent="0.25">
      <c r="A11" s="9">
        <v>4</v>
      </c>
      <c r="B11" s="27" t="s">
        <v>23</v>
      </c>
      <c r="C11" s="9" t="s">
        <v>16</v>
      </c>
      <c r="D11" s="22">
        <v>1</v>
      </c>
      <c r="E11" s="22">
        <v>10465.25</v>
      </c>
      <c r="F11" s="23">
        <v>10963.59</v>
      </c>
      <c r="G11" s="23">
        <v>9966.9</v>
      </c>
      <c r="H11" s="17">
        <f t="shared" si="0"/>
        <v>10465.25</v>
      </c>
      <c r="I11" s="17">
        <v>3</v>
      </c>
      <c r="J11" s="17">
        <f t="shared" si="1"/>
        <v>498.34500002508327</v>
      </c>
      <c r="K11" s="17">
        <f t="shared" si="2"/>
        <v>4.7619024870412394</v>
      </c>
      <c r="L11" s="19">
        <f t="shared" si="3"/>
        <v>9966.9</v>
      </c>
    </row>
    <row r="12" spans="1:14" s="25" customFormat="1" ht="33.75" customHeight="1" x14ac:dyDescent="0.25">
      <c r="A12" s="9">
        <v>5</v>
      </c>
      <c r="B12" s="27" t="s">
        <v>22</v>
      </c>
      <c r="C12" s="9" t="s">
        <v>16</v>
      </c>
      <c r="D12" s="22">
        <v>1</v>
      </c>
      <c r="E12" s="22">
        <v>10465.25</v>
      </c>
      <c r="F12" s="23">
        <v>10963.59</v>
      </c>
      <c r="G12" s="23">
        <v>9966.9</v>
      </c>
      <c r="H12" s="17">
        <f t="shared" si="0"/>
        <v>10465.25</v>
      </c>
      <c r="I12" s="17">
        <v>3</v>
      </c>
      <c r="J12" s="17">
        <f t="shared" si="1"/>
        <v>498.34500002508327</v>
      </c>
      <c r="K12" s="17">
        <f t="shared" si="2"/>
        <v>4.7619024870412394</v>
      </c>
      <c r="L12" s="19">
        <f t="shared" si="3"/>
        <v>9966.9</v>
      </c>
    </row>
    <row r="13" spans="1:14" s="25" customFormat="1" ht="49.5" customHeight="1" x14ac:dyDescent="0.25">
      <c r="A13" s="9">
        <v>6</v>
      </c>
      <c r="B13" s="27" t="s">
        <v>25</v>
      </c>
      <c r="C13" s="9" t="s">
        <v>16</v>
      </c>
      <c r="D13" s="22">
        <v>1</v>
      </c>
      <c r="E13" s="22">
        <v>40383.26</v>
      </c>
      <c r="F13" s="23">
        <v>42306.28</v>
      </c>
      <c r="G13" s="23">
        <v>38460.25</v>
      </c>
      <c r="H13" s="17">
        <f t="shared" si="0"/>
        <v>40383.26</v>
      </c>
      <c r="I13" s="17">
        <v>3</v>
      </c>
      <c r="J13" s="17">
        <f t="shared" si="1"/>
        <v>1923.0150000064996</v>
      </c>
      <c r="K13" s="17">
        <f t="shared" si="2"/>
        <v>4.7619112473992926</v>
      </c>
      <c r="L13" s="19">
        <f t="shared" si="3"/>
        <v>38460.25</v>
      </c>
    </row>
    <row r="14" spans="1:14" s="21" customFormat="1" ht="50.25" customHeight="1" x14ac:dyDescent="0.25">
      <c r="A14" s="9">
        <v>7</v>
      </c>
      <c r="B14" s="26" t="s">
        <v>26</v>
      </c>
      <c r="C14" s="9" t="s">
        <v>16</v>
      </c>
      <c r="D14" s="17">
        <v>1</v>
      </c>
      <c r="E14" s="22">
        <v>63300.86</v>
      </c>
      <c r="F14" s="23">
        <v>66315.179999999993</v>
      </c>
      <c r="G14" s="23">
        <v>60286.53</v>
      </c>
      <c r="H14" s="17">
        <f t="shared" si="0"/>
        <v>63300.86</v>
      </c>
      <c r="I14" s="17">
        <v>3</v>
      </c>
      <c r="J14" s="17">
        <f t="shared" si="1"/>
        <v>3014.3250000041439</v>
      </c>
      <c r="K14" s="17">
        <f t="shared" si="2"/>
        <v>4.7619021289823618</v>
      </c>
      <c r="L14" s="19">
        <f t="shared" si="3"/>
        <v>60286.53</v>
      </c>
    </row>
    <row r="15" spans="1:14" x14ac:dyDescent="0.25">
      <c r="A15" s="12"/>
      <c r="B15" s="12"/>
      <c r="C15" s="13"/>
      <c r="D15" s="18"/>
      <c r="E15" s="17"/>
      <c r="F15" s="17"/>
      <c r="G15" s="17"/>
      <c r="H15" s="17"/>
      <c r="I15" s="18"/>
      <c r="J15" s="17" t="s">
        <v>14</v>
      </c>
      <c r="K15" s="17"/>
      <c r="L15" s="20">
        <f>SUM(L8:L14)</f>
        <v>306184.77999999997</v>
      </c>
    </row>
    <row r="16" spans="1:14" x14ac:dyDescent="0.25">
      <c r="A16" s="4"/>
      <c r="B16" s="4"/>
      <c r="C16" s="5"/>
      <c r="D16" s="4"/>
      <c r="E16" s="6">
        <f>SUMPRODUCT(D8:D14,E8:E14)</f>
        <v>321494.04000000004</v>
      </c>
      <c r="F16" s="6">
        <f>SUMPRODUCT(D8:D14,F8:F14)</f>
        <v>336803.25999999995</v>
      </c>
      <c r="G16" s="6">
        <f>SUMPRODUCT(D8:D14,G8:G14)</f>
        <v>306184.77999999997</v>
      </c>
      <c r="H16" s="4"/>
      <c r="I16" s="4"/>
      <c r="J16" s="4"/>
      <c r="K16" s="4"/>
      <c r="L16" s="4"/>
    </row>
    <row r="17" spans="5:8" ht="15.75" x14ac:dyDescent="0.25">
      <c r="E17" s="16" t="s">
        <v>18</v>
      </c>
      <c r="F17" s="16" t="s">
        <v>19</v>
      </c>
      <c r="G17" s="16" t="s">
        <v>20</v>
      </c>
      <c r="H17" s="2"/>
    </row>
    <row r="18" spans="5:8" x14ac:dyDescent="0.25">
      <c r="E18" s="1">
        <v>61</v>
      </c>
      <c r="F18" s="1">
        <v>62</v>
      </c>
      <c r="G18" s="1">
        <v>63</v>
      </c>
    </row>
    <row r="19" spans="5:8" x14ac:dyDescent="0.25">
      <c r="E19" s="3" t="s">
        <v>17</v>
      </c>
      <c r="F19" s="3" t="s">
        <v>17</v>
      </c>
      <c r="G19" s="3" t="s">
        <v>17</v>
      </c>
      <c r="H19" s="3"/>
    </row>
    <row r="20" spans="5:8" x14ac:dyDescent="0.25">
      <c r="E20" s="15" t="str">
        <f>E19</f>
        <v>15.05.2026</v>
      </c>
      <c r="F20" s="15" t="str">
        <f>F19</f>
        <v>15.05.2026</v>
      </c>
      <c r="G20" s="15" t="str">
        <f>G19</f>
        <v>15.05.2026</v>
      </c>
    </row>
    <row r="25" spans="5:8" ht="15.75" customHeight="1" x14ac:dyDescent="0.25"/>
    <row r="26" spans="5:8" ht="15.75" customHeight="1" x14ac:dyDescent="0.25"/>
    <row r="27" spans="5:8" ht="15.75" customHeight="1" x14ac:dyDescent="0.25"/>
    <row r="28" spans="5:8" ht="15.75" customHeight="1" x14ac:dyDescent="0.25"/>
    <row r="29" spans="5:8" ht="15.75" customHeight="1" x14ac:dyDescent="0.25"/>
    <row r="30" spans="5:8" ht="15.75" customHeight="1" x14ac:dyDescent="0.25"/>
    <row r="31" spans="5:8" ht="15.75" customHeight="1" x14ac:dyDescent="0.25"/>
    <row r="32" spans="5: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</sheetData>
  <mergeCells count="12">
    <mergeCell ref="H5:H6"/>
    <mergeCell ref="I5:I6"/>
    <mergeCell ref="J5:J6"/>
    <mergeCell ref="K5:K6"/>
    <mergeCell ref="A1:L1"/>
    <mergeCell ref="A2:L2"/>
    <mergeCell ref="A3:L4"/>
    <mergeCell ref="A5:A6"/>
    <mergeCell ref="B5:B6"/>
    <mergeCell ref="C5:C6"/>
    <mergeCell ref="D5:D6"/>
    <mergeCell ref="L5:L6"/>
  </mergeCells>
  <pageMargins left="0.7" right="0.7" top="0.75" bottom="0.75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Шокирова Махлие Зохиджон Кызы</cp:lastModifiedBy>
  <dcterms:created xsi:type="dcterms:W3CDTF">2015-06-05T18:19:34Z</dcterms:created>
  <dcterms:modified xsi:type="dcterms:W3CDTF">2026-06-09T12:01:23Z</dcterms:modified>
</cp:coreProperties>
</file>