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8870" windowHeight="7350"/>
  </bookViews>
  <sheets>
    <sheet name="хозы 1" sheetId="19" r:id="rId1"/>
  </sheets>
  <definedNames>
    <definedName name="_xlnm._FilterDatabase" localSheetId="0" hidden="1">'хозы 1'!$A$12:$N$15</definedName>
  </definedNames>
  <calcPr calcId="125725" fullPrecision="0"/>
</workbook>
</file>

<file path=xl/calcChain.xml><?xml version="1.0" encoding="utf-8"?>
<calcChain xmlns="http://schemas.openxmlformats.org/spreadsheetml/2006/main">
  <c r="F14" i="19"/>
  <c r="I14" s="1"/>
  <c r="L14" s="1"/>
  <c r="J14"/>
  <c r="F13"/>
  <c r="I13" s="1"/>
  <c r="L13" s="1"/>
  <c r="J13"/>
  <c r="L15" l="1"/>
  <c r="K14"/>
  <c r="K13"/>
</calcChain>
</file>

<file path=xl/sharedStrings.xml><?xml version="1.0" encoding="utf-8"?>
<sst xmlns="http://schemas.openxmlformats.org/spreadsheetml/2006/main" count="40" uniqueCount="35">
  <si>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</si>
  <si>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</si>
  <si>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</si>
  <si>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</si>
  <si>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</si>
  <si>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6=3+4+5</t>
  </si>
  <si>
    <t>9=           /8</t>
  </si>
  <si>
    <t>12=6*7/8</t>
  </si>
  <si>
    <t xml:space="preserve">Начальная (максимальная) цена контракта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</si>
  <si>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</si>
  <si>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</si>
  <si>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</si>
  <si>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</si>
  <si>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</si>
  <si>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n - кол-во значений, используемых в расчете</t>
  </si>
  <si>
    <t xml:space="preserve">                  , руб. </t>
  </si>
  <si>
    <t xml:space="preserve">V - коэф-нт вариации 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</si>
  <si>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</si>
  <si>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Заказчиком было направлены запросы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</si>
  <si>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3-х поставщиков (подрядчиков, исполнителей).</t>
  </si>
  <si>
    <t>ГБДОУ детский сад № 7 Красногвардейского района Санкт-Петербурга</t>
  </si>
  <si>
    <t>Определение и обоснование НМЦК методом сопоставимых рыночных цен (анализ рынка)</t>
  </si>
  <si>
    <t>Наименование</t>
  </si>
  <si>
    <t>Код ККН</t>
  </si>
  <si>
    <t>Предельная цена, руб.</t>
  </si>
  <si>
    <t xml:space="preserve"> - </t>
  </si>
  <si>
    <t>ККН не соответствует условиям ТЗ</t>
  </si>
  <si>
    <t>v - кол-во (объем) закупаемого товара (работы, услуги), усл.ед.</t>
  </si>
  <si>
    <t>оказание услуг по техническому освидетельствованию и испытанию на водоотдачу системы внутреннего противопожарного водопровода в 2026 году</t>
  </si>
  <si>
    <t>оказание услуг по техническому освидетельствованию и испытанию на водоотдачу системы внутреннего противопожарного водопровода в 2027 году</t>
  </si>
  <si>
    <t>1. ИЦИ № 1 Вх.№ 12 от 19.05.2026</t>
  </si>
  <si>
    <t>2. ИЦИ № 2 Вх.№ 13 от 19.05.2026</t>
  </si>
  <si>
    <t>3. ИЦИ № 3 Вх.№ 14 от 19.05.2026</t>
  </si>
  <si>
    <t>и.о. заведующего</t>
  </si>
  <si>
    <t>Е.В. Жеребятьева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</si>
</sst>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name val="Arial Cyr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0" fontId="7" fillId="0" borderId="0"/>
    <xf numFmtId="0" fontId="4" fillId="0" borderId="0"/>
  </cellStyleXfs>
  <cellXfs count="58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1" xfId="0" applyNumberFormat="1" applyFont="1" applyFill="1" applyBorder="1" applyAlignment="1">
      <alignment vertical="center" wrapText="1"/>
    </xf>
    <xf numFmtId="0" fontId="0" fillId="0" borderId="0" xfId="0" applyFont="1"/>
    <xf numFmtId="0" fontId="0" fillId="0" borderId="0" xfId="0" applyAlignment="1"/>
    <xf numFmtId="0" fontId="8" fillId="0" borderId="0" xfId="0" applyFont="1"/>
    <xf numFmtId="0" fontId="8" fillId="0" borderId="0" xfId="0" applyFont="1" applyAlignment="1"/>
    <xf numFmtId="0" fontId="1" fillId="2" borderId="1" xfId="0" applyFont="1" applyFill="1" applyBorder="1" applyAlignment="1">
      <alignment horizontal="center" vertical="center" textRotation="90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8" fillId="0" borderId="0" xfId="0" applyNumberFormat="1" applyFont="1"/>
    <xf numFmtId="0" fontId="16" fillId="0" borderId="7" xfId="0" applyFont="1" applyBorder="1" applyAlignment="1">
      <alignment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10" fontId="18" fillId="0" borderId="1" xfId="0" applyNumberFormat="1" applyFont="1" applyFill="1" applyBorder="1" applyAlignment="1">
      <alignment horizontal="center" vertical="center" wrapText="1"/>
    </xf>
    <xf numFmtId="4" fontId="18" fillId="2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4" fontId="20" fillId="2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right" vertical="center" wrapText="1"/>
    </xf>
    <xf numFmtId="0" fontId="22" fillId="0" borderId="0" xfId="0" applyFont="1" applyAlignment="1">
      <alignment vertical="center" wrapText="1"/>
    </xf>
    <xf numFmtId="4" fontId="22" fillId="0" borderId="0" xfId="0" applyNumberFormat="1" applyFont="1" applyAlignment="1">
      <alignment vertical="center" wrapText="1"/>
    </xf>
    <xf numFmtId="0" fontId="22" fillId="0" borderId="1" xfId="0" applyFont="1" applyFill="1" applyBorder="1" applyAlignment="1">
      <alignment vertical="center" wrapText="1"/>
    </xf>
    <xf numFmtId="0" fontId="22" fillId="0" borderId="0" xfId="0" applyFont="1"/>
    <xf numFmtId="0" fontId="22" fillId="0" borderId="9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14" fillId="0" borderId="6" xfId="0" applyFont="1" applyFill="1" applyBorder="1" applyAlignment="1">
      <alignment horizontal="center" vertical="center" wrapText="1"/>
    </xf>
  </cellXfs>
  <cellStyles count="5">
    <cellStyle name="Гиперссылка 2" xfId="1"/>
    <cellStyle name="Гиперссылка 3" xfId="2"/>
    <cellStyle name="Обычный" xfId="0" builtinId="0"/>
    <cellStyle name="Обычный 2" xfId="3"/>
    <cellStyle name="Обычный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s://static-2.bunny.mediasaturnrussia.ru/bunny/public/images/1134355/1/1000x1000.pn" TargetMode="External"/><Relationship Id="rId4" Type="http://schemas.openxmlformats.org/officeDocument/2006/relationships/hyperlink" Target="https://static-6.bunny.mediasaturnrussia.ru/bunny/public/images/1134355/0/1000x1000.pn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10</xdr:row>
      <xdr:rowOff>457200</xdr:rowOff>
    </xdr:from>
    <xdr:to>
      <xdr:col>5</xdr:col>
      <xdr:colOff>514350</xdr:colOff>
      <xdr:row>10</xdr:row>
      <xdr:rowOff>752475</xdr:rowOff>
    </xdr:to>
    <xdr:pic>
      <xdr:nvPicPr>
        <xdr:cNvPr id="1945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838825" y="3314700"/>
          <a:ext cx="3714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10</xdr:row>
      <xdr:rowOff>533400</xdr:rowOff>
    </xdr:from>
    <xdr:to>
      <xdr:col>9</xdr:col>
      <xdr:colOff>710141</xdr:colOff>
      <xdr:row>10</xdr:row>
      <xdr:rowOff>923925</xdr:rowOff>
    </xdr:to>
    <xdr:pic>
      <xdr:nvPicPr>
        <xdr:cNvPr id="1945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58250" y="3390900"/>
          <a:ext cx="6858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85725</xdr:colOff>
      <xdr:row>10</xdr:row>
      <xdr:rowOff>819150</xdr:rowOff>
    </xdr:from>
    <xdr:to>
      <xdr:col>10</xdr:col>
      <xdr:colOff>552450</xdr:colOff>
      <xdr:row>10</xdr:row>
      <xdr:rowOff>942975</xdr:rowOff>
    </xdr:to>
    <xdr:pic>
      <xdr:nvPicPr>
        <xdr:cNvPr id="1945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29775" y="3676650"/>
          <a:ext cx="46672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11</xdr:row>
      <xdr:rowOff>171450</xdr:rowOff>
    </xdr:from>
    <xdr:to>
      <xdr:col>8</xdr:col>
      <xdr:colOff>523875</xdr:colOff>
      <xdr:row>11</xdr:row>
      <xdr:rowOff>304800</xdr:rowOff>
    </xdr:to>
    <xdr:pic>
      <xdr:nvPicPr>
        <xdr:cNvPr id="1945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15300" y="4429125"/>
          <a:ext cx="266700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10</xdr:row>
      <xdr:rowOff>390525</xdr:rowOff>
    </xdr:from>
    <xdr:to>
      <xdr:col>11</xdr:col>
      <xdr:colOff>814916</xdr:colOff>
      <xdr:row>10</xdr:row>
      <xdr:rowOff>838200</xdr:rowOff>
    </xdr:to>
    <xdr:pic>
      <xdr:nvPicPr>
        <xdr:cNvPr id="194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82250" y="3248025"/>
          <a:ext cx="7239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14</xdr:row>
      <xdr:rowOff>9525</xdr:rowOff>
    </xdr:from>
    <xdr:to>
      <xdr:col>10</xdr:col>
      <xdr:colOff>295275</xdr:colOff>
      <xdr:row>15</xdr:row>
      <xdr:rowOff>0</xdr:rowOff>
    </xdr:to>
    <xdr:pic>
      <xdr:nvPicPr>
        <xdr:cNvPr id="194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7279217" y="5925608"/>
          <a:ext cx="710141" cy="170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9</xdr:row>
      <xdr:rowOff>100546</xdr:rowOff>
    </xdr:from>
    <xdr:to>
      <xdr:col>11</xdr:col>
      <xdr:colOff>647700</xdr:colOff>
      <xdr:row>9</xdr:row>
      <xdr:rowOff>343963</xdr:rowOff>
    </xdr:to>
    <xdr:pic>
      <xdr:nvPicPr>
        <xdr:cNvPr id="1946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09000" y="1730379"/>
          <a:ext cx="457200" cy="2434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142875</xdr:rowOff>
    </xdr:to>
    <xdr:sp macro="" textlink="">
      <xdr:nvSpPr>
        <xdr:cNvPr id="19463" name="AutoShape 3" descr="Yamaha NS-F150 Black Колонка напольная миниатюра">
          <a:hlinkClick xmlns:r="http://schemas.openxmlformats.org/officeDocument/2006/relationships" r:id="rId4" tooltip="Yamaha NS-F150 Black Колонка напольная"/>
        </xdr:cNvPr>
        <xdr:cNvSpPr>
          <a:spLocks noChangeAspect="1" noChangeArrowheads="1"/>
        </xdr:cNvSpPr>
      </xdr:nvSpPr>
      <xdr:spPr bwMode="auto">
        <a:xfrm>
          <a:off x="466725" y="6543675"/>
          <a:ext cx="304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133350</xdr:rowOff>
    </xdr:to>
    <xdr:sp macro="" textlink="">
      <xdr:nvSpPr>
        <xdr:cNvPr id="19464" name="AutoShape 4" descr="Yamaha NS-F150 Black Колонка напольная - вид 2 миниатюра">
          <a:hlinkClick xmlns:r="http://schemas.openxmlformats.org/officeDocument/2006/relationships" r:id="rId5" tooltip="Yamaha NS-F150 Black Колонка напольная"/>
        </xdr:cNvPr>
        <xdr:cNvSpPr>
          <a:spLocks noChangeAspect="1" noChangeArrowheads="1"/>
        </xdr:cNvSpPr>
      </xdr:nvSpPr>
      <xdr:spPr bwMode="auto">
        <a:xfrm>
          <a:off x="466725" y="6543675"/>
          <a:ext cx="3048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N21"/>
  <sheetViews>
    <sheetView tabSelected="1" topLeftCell="A13" zoomScaleNormal="100" workbookViewId="0">
      <selection activeCell="B30" sqref="B30"/>
    </sheetView>
  </sheetViews>
  <sheetFormatPr defaultRowHeight="15"/>
  <cols>
    <col min="1" max="1" width="7" customWidth="1"/>
    <col min="2" max="2" width="31.85546875" style="6" customWidth="1"/>
    <col min="3" max="3" width="9.7109375" customWidth="1"/>
    <col min="4" max="5" width="9.42578125" customWidth="1"/>
    <col min="6" max="6" width="9.85546875" customWidth="1"/>
    <col min="7" max="7" width="5.7109375" customWidth="1"/>
    <col min="8" max="8" width="10.42578125" customWidth="1"/>
    <col min="9" max="9" width="14.5703125" customWidth="1"/>
    <col min="10" max="10" width="10.7109375" customWidth="1"/>
    <col min="11" max="11" width="9.42578125" customWidth="1"/>
    <col min="12" max="12" width="12.28515625" customWidth="1"/>
  </cols>
  <sheetData>
    <row r="1" spans="1:14">
      <c r="A1" s="41" t="s">
        <v>21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32.25" customHeight="1">
      <c r="A2" s="38" t="s">
        <v>17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ht="33" customHeight="1">
      <c r="A3" s="39" t="s">
        <v>18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4">
      <c r="A4" s="39" t="s">
        <v>19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ht="15" customHeight="1">
      <c r="A5" s="56" t="s">
        <v>30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</row>
    <row r="6" spans="1:14" ht="15" customHeight="1">
      <c r="A6" s="56" t="s">
        <v>31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</row>
    <row r="7" spans="1:14" ht="15" customHeight="1">
      <c r="A7" s="56" t="s">
        <v>32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</row>
    <row r="8" spans="1:14">
      <c r="A8" s="57" t="s">
        <v>20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</row>
    <row r="9" spans="1:14" ht="15.7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</row>
    <row r="10" spans="1:14" ht="59.25" customHeight="1">
      <c r="A10" s="44" t="s">
        <v>0</v>
      </c>
      <c r="B10" s="46" t="s">
        <v>3</v>
      </c>
      <c r="C10" s="48" t="s">
        <v>12</v>
      </c>
      <c r="D10" s="49"/>
      <c r="E10" s="49"/>
      <c r="F10" s="50"/>
      <c r="G10" s="51" t="s">
        <v>27</v>
      </c>
      <c r="H10" s="46" t="s">
        <v>14</v>
      </c>
      <c r="I10" s="53" t="s">
        <v>2</v>
      </c>
      <c r="J10" s="54"/>
      <c r="K10" s="55"/>
      <c r="L10" s="1" t="s">
        <v>15</v>
      </c>
    </row>
    <row r="11" spans="1:14" ht="126" customHeight="1">
      <c r="A11" s="45"/>
      <c r="B11" s="47"/>
      <c r="C11" s="9" t="s">
        <v>9</v>
      </c>
      <c r="D11" s="9" t="s">
        <v>10</v>
      </c>
      <c r="E11" s="9" t="s">
        <v>11</v>
      </c>
      <c r="F11" s="2"/>
      <c r="G11" s="52"/>
      <c r="H11" s="47"/>
      <c r="I11" s="10" t="s">
        <v>4</v>
      </c>
      <c r="J11" s="3" t="s">
        <v>1</v>
      </c>
      <c r="K11" s="3" t="s">
        <v>16</v>
      </c>
      <c r="L11" s="4"/>
    </row>
    <row r="12" spans="1:14" s="5" customFormat="1" ht="38.25" customHeight="1">
      <c r="A12" s="11">
        <v>1</v>
      </c>
      <c r="B12" s="12">
        <v>2</v>
      </c>
      <c r="C12" s="11">
        <v>3</v>
      </c>
      <c r="D12" s="11">
        <v>4</v>
      </c>
      <c r="E12" s="13">
        <v>5</v>
      </c>
      <c r="F12" s="13" t="s">
        <v>5</v>
      </c>
      <c r="G12" s="13">
        <v>7</v>
      </c>
      <c r="H12" s="13" t="s">
        <v>13</v>
      </c>
      <c r="I12" s="14" t="s">
        <v>6</v>
      </c>
      <c r="J12" s="14">
        <v>10</v>
      </c>
      <c r="K12" s="14">
        <v>11</v>
      </c>
      <c r="L12" s="13" t="s">
        <v>7</v>
      </c>
    </row>
    <row r="13" spans="1:14" s="5" customFormat="1" ht="61.5" customHeight="1">
      <c r="A13" s="17">
        <v>1</v>
      </c>
      <c r="B13" s="16" t="s">
        <v>28</v>
      </c>
      <c r="C13" s="18">
        <v>10800</v>
      </c>
      <c r="D13" s="19">
        <v>12000</v>
      </c>
      <c r="E13" s="18">
        <v>11000</v>
      </c>
      <c r="F13" s="20">
        <f t="shared" ref="F13" si="0">C13+D13+E13</f>
        <v>33800</v>
      </c>
      <c r="G13" s="21">
        <v>2</v>
      </c>
      <c r="H13" s="22">
        <v>3</v>
      </c>
      <c r="I13" s="23">
        <f t="shared" ref="I13" si="1">ROUND(F13/H13,2)</f>
        <v>11266.67</v>
      </c>
      <c r="J13" s="23">
        <f t="shared" ref="J13" si="2">STDEV(C13:E13)</f>
        <v>642.91</v>
      </c>
      <c r="K13" s="24">
        <f t="shared" ref="K13" si="3">J13/I13</f>
        <v>5.7099999999999998E-2</v>
      </c>
      <c r="L13" s="25">
        <f t="shared" ref="L13" si="4">G13*I13</f>
        <v>22533.34</v>
      </c>
    </row>
    <row r="14" spans="1:14" s="5" customFormat="1" ht="61.5" customHeight="1">
      <c r="A14" s="17">
        <v>2</v>
      </c>
      <c r="B14" s="16" t="s">
        <v>29</v>
      </c>
      <c r="C14" s="18">
        <v>12000</v>
      </c>
      <c r="D14" s="19">
        <v>13000</v>
      </c>
      <c r="E14" s="18">
        <v>12600</v>
      </c>
      <c r="F14" s="20">
        <f t="shared" ref="F14" si="5">C14+D14+E14</f>
        <v>37600</v>
      </c>
      <c r="G14" s="21">
        <v>2</v>
      </c>
      <c r="H14" s="22">
        <v>3</v>
      </c>
      <c r="I14" s="23">
        <f t="shared" ref="I14" si="6">ROUND(F14/H14,2)</f>
        <v>12533.33</v>
      </c>
      <c r="J14" s="23">
        <f t="shared" ref="J14" si="7">STDEV(C14:E14)</f>
        <v>503.32</v>
      </c>
      <c r="K14" s="24">
        <f t="shared" ref="K14" si="8">J14/I14</f>
        <v>4.02E-2</v>
      </c>
      <c r="L14" s="25">
        <f t="shared" ref="L14" si="9">G14*I14</f>
        <v>25066.66</v>
      </c>
    </row>
    <row r="15" spans="1:14" ht="14.45" customHeight="1">
      <c r="A15" s="42" t="s">
        <v>8</v>
      </c>
      <c r="B15" s="43"/>
      <c r="C15" s="43"/>
      <c r="D15" s="43"/>
      <c r="E15" s="42"/>
      <c r="F15" s="42"/>
      <c r="G15" s="42"/>
      <c r="H15" s="42"/>
      <c r="I15" s="42"/>
      <c r="J15" s="26"/>
      <c r="K15" s="26"/>
      <c r="L15" s="27">
        <f>SUM(L13:L14)</f>
        <v>47600</v>
      </c>
    </row>
    <row r="16" spans="1:14" ht="15.6" customHeight="1">
      <c r="A16" s="7"/>
      <c r="B16" s="8"/>
      <c r="C16" s="15"/>
      <c r="D16" s="15"/>
      <c r="E16" s="15"/>
      <c r="F16" s="7"/>
      <c r="G16" s="7"/>
      <c r="H16" s="7"/>
      <c r="I16" s="7"/>
      <c r="J16" s="7"/>
      <c r="K16" s="7"/>
      <c r="L16" s="7"/>
    </row>
    <row r="17" spans="1:14">
      <c r="A17" s="28" t="s">
        <v>0</v>
      </c>
      <c r="B17" s="37" t="s">
        <v>22</v>
      </c>
      <c r="C17" s="37"/>
      <c r="D17" s="37"/>
      <c r="E17" s="37"/>
      <c r="F17" s="37" t="s">
        <v>23</v>
      </c>
      <c r="G17" s="37"/>
      <c r="H17" s="37"/>
      <c r="I17" s="37" t="s">
        <v>24</v>
      </c>
      <c r="J17" s="37"/>
      <c r="K17" s="37"/>
      <c r="L17" s="29"/>
      <c r="M17" s="29"/>
      <c r="N17" s="30"/>
    </row>
    <row r="18" spans="1:14">
      <c r="A18" s="31"/>
      <c r="B18" s="35"/>
      <c r="C18" s="35"/>
      <c r="D18" s="35"/>
      <c r="E18" s="35"/>
      <c r="F18" s="36" t="s">
        <v>25</v>
      </c>
      <c r="G18" s="36"/>
      <c r="H18" s="36"/>
      <c r="I18" s="36" t="s">
        <v>25</v>
      </c>
      <c r="J18" s="36"/>
      <c r="K18" s="36"/>
      <c r="L18" s="33" t="s">
        <v>26</v>
      </c>
      <c r="M18" s="34"/>
      <c r="N18" s="34"/>
    </row>
    <row r="19" spans="1:14">
      <c r="A19" s="31"/>
      <c r="B19" s="35"/>
      <c r="C19" s="35"/>
      <c r="D19" s="35"/>
      <c r="E19" s="35"/>
      <c r="F19" s="36" t="s">
        <v>25</v>
      </c>
      <c r="G19" s="36"/>
      <c r="H19" s="36"/>
      <c r="I19" s="36" t="s">
        <v>25</v>
      </c>
      <c r="J19" s="36"/>
      <c r="K19" s="36"/>
      <c r="L19" s="33" t="s">
        <v>26</v>
      </c>
      <c r="M19" s="34"/>
      <c r="N19" s="34"/>
    </row>
    <row r="20" spans="1:14">
      <c r="B20"/>
    </row>
    <row r="21" spans="1:14">
      <c r="A21" s="32"/>
      <c r="B21" s="32" t="s">
        <v>33</v>
      </c>
      <c r="C21" s="32"/>
      <c r="D21" s="32"/>
      <c r="E21" s="32"/>
      <c r="F21" s="32"/>
      <c r="G21" s="32"/>
      <c r="H21" s="32" t="s">
        <v>34</v>
      </c>
      <c r="I21" s="32"/>
      <c r="J21" s="32"/>
      <c r="K21" s="32"/>
      <c r="L21" s="32"/>
      <c r="M21" s="32"/>
      <c r="N21" s="32"/>
    </row>
  </sheetData>
  <mergeCells count="27">
    <mergeCell ref="A2:N2"/>
    <mergeCell ref="A3:N3"/>
    <mergeCell ref="A9:L9"/>
    <mergeCell ref="A1:N1"/>
    <mergeCell ref="A15:I15"/>
    <mergeCell ref="A10:A11"/>
    <mergeCell ref="B10:B11"/>
    <mergeCell ref="C10:F10"/>
    <mergeCell ref="G10:G11"/>
    <mergeCell ref="H10:H11"/>
    <mergeCell ref="I10:K10"/>
    <mergeCell ref="A4:N4"/>
    <mergeCell ref="A5:N5"/>
    <mergeCell ref="A6:N6"/>
    <mergeCell ref="A7:N7"/>
    <mergeCell ref="A8:N8"/>
    <mergeCell ref="B17:E17"/>
    <mergeCell ref="F17:H17"/>
    <mergeCell ref="I17:K17"/>
    <mergeCell ref="B18:E18"/>
    <mergeCell ref="F18:H18"/>
    <mergeCell ref="I18:K18"/>
    <mergeCell ref="L18:N18"/>
    <mergeCell ref="B19:E19"/>
    <mergeCell ref="F19:H19"/>
    <mergeCell ref="I19:K19"/>
    <mergeCell ref="L19:N19"/>
  </mergeCells>
  <phoneticPr fontId="3" type="noConversion"/>
  <pageMargins left="0.39370078740157483" right="0.39370078740157483" top="0.59055118110236227" bottom="0.59055118110236227" header="0" footer="0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хозы 1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Бухгалтер</cp:lastModifiedBy>
  <cp:lastPrinted>2026-05-19T10:48:10Z</cp:lastPrinted>
  <dcterms:created xsi:type="dcterms:W3CDTF">2011-08-15T06:57:36Z</dcterms:created>
  <dcterms:modified xsi:type="dcterms:W3CDTF">2026-05-19T10:48:41Z</dcterms:modified>
</cp:coreProperties>
</file>