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окальный диск\29 сад\2026\Публичка\Обучение\"/>
    </mc:Choice>
  </mc:AlternateContent>
  <xr:revisionPtr revIDLastSave="0" documentId="13_ncr:1_{A9DE9A2D-F87C-4E6B-A57C-3F43BA7B2F06}" xr6:coauthVersionLast="36" xr6:coauthVersionMax="36" xr10:uidLastSave="{00000000-0000-0000-0000-000000000000}"/>
  <bookViews>
    <workbookView xWindow="-105" yWindow="-105" windowWidth="23258" windowHeight="12578" xr2:uid="{00000000-000D-0000-FFFF-FFFF00000000}"/>
  </bookViews>
  <sheets>
    <sheet name="Лист1" sheetId="1" r:id="rId1"/>
    <sheet name="Лист2" sheetId="2" r:id="rId2"/>
    <sheet name="Лист3" sheetId="3" r:id="rId3"/>
  </sheets>
  <calcPr calcId="179021"/>
</workbook>
</file>

<file path=xl/calcChain.xml><?xml version="1.0" encoding="utf-8"?>
<calcChain xmlns="http://schemas.openxmlformats.org/spreadsheetml/2006/main">
  <c r="M12" i="1" l="1"/>
  <c r="L12" i="1"/>
  <c r="O12" i="1" s="1"/>
  <c r="I12" i="1"/>
  <c r="M11" i="1"/>
  <c r="L11" i="1"/>
  <c r="O11" i="1" s="1"/>
  <c r="I11" i="1"/>
  <c r="M10" i="1"/>
  <c r="L10" i="1"/>
  <c r="O10" i="1" s="1"/>
  <c r="I10" i="1"/>
  <c r="M9" i="1"/>
  <c r="L9" i="1"/>
  <c r="O9" i="1" s="1"/>
  <c r="I9" i="1"/>
  <c r="M14" i="1"/>
  <c r="L14" i="1"/>
  <c r="O14" i="1" s="1"/>
  <c r="I14" i="1"/>
  <c r="M13" i="1"/>
  <c r="L13" i="1"/>
  <c r="O13" i="1" s="1"/>
  <c r="I13" i="1"/>
  <c r="N14" i="1" l="1"/>
  <c r="N13" i="1"/>
  <c r="N12" i="1"/>
  <c r="N9" i="1"/>
  <c r="O15" i="1"/>
  <c r="N10" i="1"/>
  <c r="N11" i="1"/>
</calcChain>
</file>

<file path=xl/sharedStrings.xml><?xml version="1.0" encoding="utf-8"?>
<sst xmlns="http://schemas.openxmlformats.org/spreadsheetml/2006/main" count="32" uniqueCount="32">
  <si>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</si>
  <si>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</si>
  <si>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</si>
  <si>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</si>
  <si>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</si>
  <si>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</si>
  <si>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</si>
  <si>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</si>
  <si>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</si>
  <si>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</si>
  <si>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</si>
  <si>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</si>
  <si>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</si>
  <si>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</si>
  <si>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</si>
  <si>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</si>
  <si>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Ответы на запрос получены от 3 поставщиков.</t>
  </si>
  <si>
    <t>Заказчиком было направлены запросы о предоставлении ценовой информации 5-ти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</si>
  <si>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                                ИТОГО</t>
  </si>
  <si>
    <t>7=4+5+6</t>
  </si>
  <si>
    <t>Предельная цена,руб.</t>
  </si>
  <si>
    <t xml:space="preserve">           ,  руб. </t>
  </si>
  <si>
    <t>9= кол-во ответов ИЦИ</t>
  </si>
  <si>
    <t>10=          /9</t>
  </si>
  <si>
    <t>13=10*8</t>
  </si>
  <si>
    <t xml:space="preserve">Расчет произвел     контрактный управляющий         __________________ Н.М.Лисицына </t>
  </si>
  <si>
    <t>Программа обучения "Оказание первой помощи пострадавшим"</t>
  </si>
  <si>
    <t>Программа обучения "Общие вопросы охраны труда и функционирования системы управления охраной труда" (программа А)</t>
  </si>
  <si>
    <t>Программа обучения "Безопасные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рисков" (программа Б)</t>
  </si>
  <si>
    <t>Программа обучения "Использование (применение) средств индивидуальной защиты" (СИЗ)</t>
  </si>
  <si>
    <t>Программа повышения квалификации «Управление государственными и муниципальными закупками»</t>
  </si>
  <si>
    <t>Программа обучения «Техническая эксплуатация объектов теплоснабжения и теплопотребляющих установок»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</si>
</sst>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0" fillId="0" borderId="0">
      <alignment horizontal="left"/>
    </xf>
    <xf numFmtId="0" fontId="12" fillId="0" borderId="0"/>
    <xf numFmtId="164" fontId="12" fillId="0" borderId="0" applyFont="0" applyFill="0" applyBorder="0" applyAlignment="0" applyProtection="0"/>
    <xf numFmtId="0" fontId="12" fillId="0" borderId="0"/>
    <xf numFmtId="0" fontId="12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9" fillId="0" borderId="5" xfId="0" applyFont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3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vertical="top" wrapText="1"/>
    </xf>
    <xf numFmtId="0" fontId="14" fillId="0" borderId="0" xfId="0" applyFont="1"/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9" fillId="2" borderId="5" xfId="0" applyFont="1" applyFill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2" fontId="1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9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6">
    <cellStyle name="Денежный 2" xfId="5" xr:uid="{00000000-0005-0000-0000-000000000000}"/>
    <cellStyle name="Обычный" xfId="0" builtinId="0"/>
    <cellStyle name="Обычный 2" xfId="1" xr:uid="{00000000-0005-0000-0000-000002000000}"/>
    <cellStyle name="Обычный 2 2" xfId="4" xr:uid="{00000000-0005-0000-0000-000003000000}"/>
    <cellStyle name="Обычный 3" xfId="2" xr:uid="{00000000-0005-0000-0000-000004000000}"/>
    <cellStyle name="Финансовый 2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6</xdr:row>
      <xdr:rowOff>352425</xdr:rowOff>
    </xdr:from>
    <xdr:to>
      <xdr:col>8</xdr:col>
      <xdr:colOff>567690</xdr:colOff>
      <xdr:row>6</xdr:row>
      <xdr:rowOff>1177290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133350</xdr:rowOff>
    </xdr:from>
    <xdr:to>
      <xdr:col>14</xdr:col>
      <xdr:colOff>609600</xdr:colOff>
      <xdr:row>6</xdr:row>
      <xdr:rowOff>1177290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6</xdr:row>
      <xdr:rowOff>514350</xdr:rowOff>
    </xdr:from>
    <xdr:to>
      <xdr:col>12</xdr:col>
      <xdr:colOff>609600</xdr:colOff>
      <xdr:row>6</xdr:row>
      <xdr:rowOff>1177290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771525</xdr:rowOff>
    </xdr:from>
    <xdr:to>
      <xdr:col>13</xdr:col>
      <xdr:colOff>609600</xdr:colOff>
      <xdr:row>6</xdr:row>
      <xdr:rowOff>1177290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320040</xdr:colOff>
      <xdr:row>7</xdr:row>
      <xdr:rowOff>99060</xdr:rowOff>
    </xdr:from>
    <xdr:to>
      <xdr:col>11</xdr:col>
      <xdr:colOff>605790</xdr:colOff>
      <xdr:row>7</xdr:row>
      <xdr:rowOff>384810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90460" y="3451860"/>
          <a:ext cx="27051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5</xdr:row>
      <xdr:rowOff>238125</xdr:rowOff>
    </xdr:from>
    <xdr:to>
      <xdr:col>14</xdr:col>
      <xdr:colOff>609600</xdr:colOff>
      <xdr:row>6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83820</xdr:colOff>
      <xdr:row>5</xdr:row>
      <xdr:rowOff>22860</xdr:rowOff>
    </xdr:from>
    <xdr:to>
      <xdr:col>14</xdr:col>
      <xdr:colOff>605790</xdr:colOff>
      <xdr:row>6</xdr:row>
      <xdr:rowOff>110490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14560" y="1501140"/>
          <a:ext cx="510540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9"/>
  <sheetViews>
    <sheetView tabSelected="1" topLeftCell="A8" zoomScale="80" zoomScaleNormal="80" workbookViewId="0">
      <selection activeCell="L14" sqref="L14"/>
    </sheetView>
  </sheetViews>
  <sheetFormatPr defaultRowHeight="14.25" x14ac:dyDescent="0.45"/>
  <cols>
    <col min="1" max="1" width="8.33203125" customWidth="1"/>
    <col min="2" max="2" width="42.19921875" customWidth="1"/>
    <col min="3" max="3" width="14.86328125" hidden="1" customWidth="1"/>
    <col min="4" max="4" width="10.46484375" customWidth="1"/>
    <col min="5" max="5" width="10.53125" customWidth="1"/>
    <col min="6" max="6" width="11" customWidth="1"/>
    <col min="7" max="7" width="12" hidden="1" customWidth="1"/>
    <col min="8" max="8" width="8.86328125" hidden="1" customWidth="1"/>
    <col min="9" max="9" width="12.53125" customWidth="1"/>
    <col min="12" max="12" width="11.53125" customWidth="1"/>
    <col min="13" max="13" width="10.33203125" customWidth="1"/>
    <col min="14" max="14" width="16.53125" customWidth="1"/>
    <col min="15" max="15" width="16" customWidth="1"/>
  </cols>
  <sheetData>
    <row r="1" spans="1:15" x14ac:dyDescent="0.4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x14ac:dyDescent="0.45">
      <c r="A2" s="29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 ht="40.5" customHeight="1" x14ac:dyDescent="0.45">
      <c r="A3" s="30" t="s">
        <v>17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5" ht="15.4" x14ac:dyDescent="0.45">
      <c r="A4" s="30" t="s">
        <v>16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"/>
      <c r="M5" s="1"/>
      <c r="N5" s="1"/>
      <c r="O5" s="2"/>
    </row>
    <row r="6" spans="1:15" x14ac:dyDescent="0.45">
      <c r="A6" s="31" t="s">
        <v>2</v>
      </c>
      <c r="B6" s="33" t="s">
        <v>3</v>
      </c>
      <c r="C6" s="33" t="s">
        <v>20</v>
      </c>
      <c r="D6" s="35" t="s">
        <v>4</v>
      </c>
      <c r="E6" s="36"/>
      <c r="F6" s="36"/>
      <c r="G6" s="36"/>
      <c r="H6" s="36"/>
      <c r="I6" s="37"/>
      <c r="J6" s="33" t="s">
        <v>5</v>
      </c>
      <c r="K6" s="33" t="s">
        <v>6</v>
      </c>
      <c r="L6" s="39" t="s">
        <v>7</v>
      </c>
      <c r="M6" s="39"/>
      <c r="N6" s="39"/>
      <c r="O6" s="3" t="s">
        <v>21</v>
      </c>
    </row>
    <row r="7" spans="1:15" ht="133.25" customHeight="1" x14ac:dyDescent="0.45">
      <c r="A7" s="32"/>
      <c r="B7" s="34"/>
      <c r="C7" s="40"/>
      <c r="D7" s="4" t="s">
        <v>8</v>
      </c>
      <c r="E7" s="4" t="s">
        <v>9</v>
      </c>
      <c r="F7" s="4" t="s">
        <v>10</v>
      </c>
      <c r="G7" s="4" t="s">
        <v>11</v>
      </c>
      <c r="H7" s="4" t="s">
        <v>12</v>
      </c>
      <c r="I7" s="5"/>
      <c r="J7" s="38"/>
      <c r="K7" s="38"/>
      <c r="L7" s="6" t="s">
        <v>13</v>
      </c>
      <c r="M7" s="7" t="s">
        <v>14</v>
      </c>
      <c r="N7" s="7" t="s">
        <v>15</v>
      </c>
      <c r="O7" s="8"/>
    </row>
    <row r="8" spans="1:15" ht="38.25" x14ac:dyDescent="0.45">
      <c r="A8" s="16">
        <v>1</v>
      </c>
      <c r="B8" s="16">
        <v>2</v>
      </c>
      <c r="C8" s="16">
        <v>3</v>
      </c>
      <c r="D8" s="16">
        <v>4</v>
      </c>
      <c r="E8" s="16">
        <v>5</v>
      </c>
      <c r="F8" s="16">
        <v>6</v>
      </c>
      <c r="G8" s="16">
        <v>6</v>
      </c>
      <c r="H8" s="16">
        <v>7</v>
      </c>
      <c r="I8" s="16" t="s">
        <v>19</v>
      </c>
      <c r="J8" s="16">
        <v>8</v>
      </c>
      <c r="K8" s="16" t="s">
        <v>22</v>
      </c>
      <c r="L8" s="17" t="s">
        <v>23</v>
      </c>
      <c r="M8" s="17">
        <v>11</v>
      </c>
      <c r="N8" s="17">
        <v>12</v>
      </c>
      <c r="O8" s="16" t="s">
        <v>24</v>
      </c>
    </row>
    <row r="9" spans="1:15" s="15" customFormat="1" ht="30" customHeight="1" x14ac:dyDescent="0.4">
      <c r="A9" s="20">
        <v>1</v>
      </c>
      <c r="B9" s="14" t="s">
        <v>26</v>
      </c>
      <c r="C9" s="12">
        <v>283.86</v>
      </c>
      <c r="D9" s="21">
        <v>1000</v>
      </c>
      <c r="E9" s="21">
        <v>1100</v>
      </c>
      <c r="F9" s="21">
        <v>1300</v>
      </c>
      <c r="G9" s="22"/>
      <c r="H9" s="22"/>
      <c r="I9" s="22">
        <f t="shared" ref="I9" si="0">SUM(D9+E9+F9)</f>
        <v>3400</v>
      </c>
      <c r="J9" s="13">
        <v>20</v>
      </c>
      <c r="K9" s="22">
        <v>3</v>
      </c>
      <c r="L9" s="23">
        <f t="shared" ref="L9:L14" si="1">ROUND((D9+E9+F9)/3,2)</f>
        <v>1133.33</v>
      </c>
      <c r="M9" s="22">
        <f t="shared" ref="M9:M12" si="2">STDEV(D9:H9)</f>
        <v>152.75252316519442</v>
      </c>
      <c r="N9" s="25">
        <f>M9/L9*100</f>
        <v>13.478203450468481</v>
      </c>
      <c r="O9" s="21">
        <f t="shared" ref="O9:O14" si="3">ROUND(L9*J9,2)</f>
        <v>22666.6</v>
      </c>
    </row>
    <row r="10" spans="1:15" s="15" customFormat="1" ht="45.4" customHeight="1" x14ac:dyDescent="0.4">
      <c r="A10" s="20">
        <v>2</v>
      </c>
      <c r="B10" s="14" t="s">
        <v>27</v>
      </c>
      <c r="C10" s="12">
        <v>283.86</v>
      </c>
      <c r="D10" s="21">
        <v>2000</v>
      </c>
      <c r="E10" s="21">
        <v>2100</v>
      </c>
      <c r="F10" s="21">
        <v>2100</v>
      </c>
      <c r="G10" s="22"/>
      <c r="H10" s="22"/>
      <c r="I10" s="22">
        <f t="shared" ref="I10" si="4">SUM(D10+E10+F10)</f>
        <v>6200</v>
      </c>
      <c r="J10" s="13">
        <v>2</v>
      </c>
      <c r="K10" s="22">
        <v>3</v>
      </c>
      <c r="L10" s="23">
        <f t="shared" si="1"/>
        <v>2066.67</v>
      </c>
      <c r="M10" s="22">
        <f t="shared" si="2"/>
        <v>57.735026918962575</v>
      </c>
      <c r="N10" s="25">
        <f t="shared" ref="N10:N14" si="5">M10/L10*100</f>
        <v>2.7936258289404003</v>
      </c>
      <c r="O10" s="21">
        <f t="shared" si="3"/>
        <v>4133.34</v>
      </c>
    </row>
    <row r="11" spans="1:15" s="15" customFormat="1" ht="95.65" customHeight="1" x14ac:dyDescent="0.4">
      <c r="A11" s="20">
        <v>3</v>
      </c>
      <c r="B11" s="14" t="s">
        <v>28</v>
      </c>
      <c r="C11" s="12">
        <v>283.86</v>
      </c>
      <c r="D11" s="21">
        <v>3000</v>
      </c>
      <c r="E11" s="21">
        <v>3500</v>
      </c>
      <c r="F11" s="21">
        <v>3100</v>
      </c>
      <c r="G11" s="22"/>
      <c r="H11" s="22"/>
      <c r="I11" s="22">
        <f t="shared" ref="I11" si="6">SUM(D11+E11+F11)</f>
        <v>9600</v>
      </c>
      <c r="J11" s="13">
        <v>11</v>
      </c>
      <c r="K11" s="22">
        <v>3</v>
      </c>
      <c r="L11" s="23">
        <f t="shared" si="1"/>
        <v>3200</v>
      </c>
      <c r="M11" s="22">
        <f t="shared" si="2"/>
        <v>264.57513110645908</v>
      </c>
      <c r="N11" s="25">
        <f t="shared" si="5"/>
        <v>8.2679728470768463</v>
      </c>
      <c r="O11" s="21">
        <f t="shared" si="3"/>
        <v>35200</v>
      </c>
    </row>
    <row r="12" spans="1:15" s="15" customFormat="1" ht="45.4" customHeight="1" x14ac:dyDescent="0.4">
      <c r="A12" s="20">
        <v>4</v>
      </c>
      <c r="B12" s="14" t="s">
        <v>29</v>
      </c>
      <c r="C12" s="12">
        <v>283.86</v>
      </c>
      <c r="D12" s="21">
        <v>3000</v>
      </c>
      <c r="E12" s="21">
        <v>3500</v>
      </c>
      <c r="F12" s="21">
        <v>3100</v>
      </c>
      <c r="G12" s="22"/>
      <c r="H12" s="22"/>
      <c r="I12" s="22">
        <f t="shared" ref="I12" si="7">SUM(D12+E12+F12)</f>
        <v>9600</v>
      </c>
      <c r="J12" s="13">
        <v>16</v>
      </c>
      <c r="K12" s="22">
        <v>3</v>
      </c>
      <c r="L12" s="23">
        <f t="shared" si="1"/>
        <v>3200</v>
      </c>
      <c r="M12" s="22">
        <f t="shared" si="2"/>
        <v>264.57513110645908</v>
      </c>
      <c r="N12" s="25">
        <f t="shared" si="5"/>
        <v>8.2679728470768463</v>
      </c>
      <c r="O12" s="21">
        <f t="shared" si="3"/>
        <v>51200</v>
      </c>
    </row>
    <row r="13" spans="1:15" s="15" customFormat="1" ht="43.5" customHeight="1" x14ac:dyDescent="0.4">
      <c r="A13" s="20">
        <v>5</v>
      </c>
      <c r="B13" s="14" t="s">
        <v>30</v>
      </c>
      <c r="C13" s="12">
        <v>283.86</v>
      </c>
      <c r="D13" s="21">
        <v>10000</v>
      </c>
      <c r="E13" s="21">
        <v>8000</v>
      </c>
      <c r="F13" s="21">
        <v>7000</v>
      </c>
      <c r="G13" s="22"/>
      <c r="H13" s="22"/>
      <c r="I13" s="22">
        <f t="shared" ref="I13" si="8">SUM(D13+E13+F13)</f>
        <v>25000</v>
      </c>
      <c r="J13" s="13">
        <v>1</v>
      </c>
      <c r="K13" s="22">
        <v>3</v>
      </c>
      <c r="L13" s="23">
        <f t="shared" si="1"/>
        <v>8333.33</v>
      </c>
      <c r="M13" s="22">
        <f t="shared" ref="M13:M14" si="9">STDEV(D13:H13)</f>
        <v>1527.525231651945</v>
      </c>
      <c r="N13" s="25">
        <f t="shared" si="5"/>
        <v>18.330310111947384</v>
      </c>
      <c r="O13" s="21">
        <f t="shared" si="3"/>
        <v>8333.33</v>
      </c>
    </row>
    <row r="14" spans="1:15" s="15" customFormat="1" ht="41.65" customHeight="1" x14ac:dyDescent="0.4">
      <c r="A14" s="20">
        <v>6</v>
      </c>
      <c r="B14" s="14" t="s">
        <v>31</v>
      </c>
      <c r="C14" s="12">
        <v>283.86</v>
      </c>
      <c r="D14" s="21">
        <v>4400</v>
      </c>
      <c r="E14" s="21">
        <v>4500</v>
      </c>
      <c r="F14" s="21">
        <v>4000</v>
      </c>
      <c r="G14" s="22"/>
      <c r="H14" s="22"/>
      <c r="I14" s="22">
        <f t="shared" ref="I14" si="10">SUM(D14+E14+F14)</f>
        <v>12900</v>
      </c>
      <c r="J14" s="13">
        <v>2</v>
      </c>
      <c r="K14" s="22">
        <v>3</v>
      </c>
      <c r="L14" s="23">
        <f t="shared" si="1"/>
        <v>4300</v>
      </c>
      <c r="M14" s="22">
        <f t="shared" si="9"/>
        <v>264.57513110645908</v>
      </c>
      <c r="N14" s="25">
        <f t="shared" si="5"/>
        <v>6.1529100257316065</v>
      </c>
      <c r="O14" s="21">
        <f t="shared" si="3"/>
        <v>8600</v>
      </c>
    </row>
    <row r="15" spans="1:15" s="11" customFormat="1" ht="15.4" x14ac:dyDescent="0.4">
      <c r="A15" s="27" t="s">
        <v>18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9"/>
      <c r="O15" s="10">
        <f>SUM(O9:O14)</f>
        <v>130133.27</v>
      </c>
    </row>
    <row r="16" spans="1:15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2"/>
      <c r="M16" s="1"/>
      <c r="N16" s="1"/>
      <c r="O16" s="2"/>
    </row>
    <row r="17" spans="1:14" x14ac:dyDescent="0.45">
      <c r="A17" s="18"/>
      <c r="B17" s="18"/>
      <c r="C17" s="18"/>
      <c r="D17" s="19"/>
      <c r="E17" s="19"/>
      <c r="F17" s="18"/>
      <c r="G17" s="18"/>
      <c r="H17" s="18"/>
      <c r="I17" s="18"/>
      <c r="J17" s="18"/>
      <c r="K17" s="18"/>
      <c r="L17" s="18"/>
      <c r="M17" s="18"/>
      <c r="N17" s="18"/>
    </row>
    <row r="18" spans="1:14" x14ac:dyDescent="0.45">
      <c r="A18" s="26" t="s">
        <v>25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x14ac:dyDescent="0.45">
      <c r="B19" s="24">
        <v>46182</v>
      </c>
    </row>
  </sheetData>
  <mergeCells count="13">
    <mergeCell ref="A18:N18"/>
    <mergeCell ref="A15:M15"/>
    <mergeCell ref="A1:O1"/>
    <mergeCell ref="A2:O2"/>
    <mergeCell ref="A3:O3"/>
    <mergeCell ref="A4:O4"/>
    <mergeCell ref="A6:A7"/>
    <mergeCell ref="B6:B7"/>
    <mergeCell ref="D6:I6"/>
    <mergeCell ref="J6:J7"/>
    <mergeCell ref="K6:K7"/>
    <mergeCell ref="L6:N6"/>
    <mergeCell ref="C6:C7"/>
  </mergeCells>
  <pageMargins left="0.70866141732283472" right="0.70866141732283472" top="0.55118110236220474" bottom="0.55118110236220474" header="0" footer="0"/>
  <pageSetup paperSize="9" scale="78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Дрыгина Ксения Федоровна</cp:lastModifiedBy>
  <cp:lastPrinted>2018-12-12T07:44:19Z</cp:lastPrinted>
  <dcterms:created xsi:type="dcterms:W3CDTF">2016-09-26T13:34:20Z</dcterms:created>
  <dcterms:modified xsi:type="dcterms:W3CDTF">2026-06-09T21:50:18Z</dcterms:modified>
</cp:coreProperties>
</file>