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чие документы\МК им. В.М. Бехтерева\ЕдПоставщик_ч. 1 ст. 93\Электронный магазин\Контракты\2026\Журналы, зачетки, студенческие_ТОВАР_\"/>
    </mc:Choice>
  </mc:AlternateContent>
  <bookViews>
    <workbookView xWindow="0" yWindow="0" windowWidth="25728" windowHeight="11268"/>
  </bookViews>
  <sheets>
    <sheet name="Расчет цены" sheetId="2" r:id="rId1"/>
  </sheets>
  <definedNames>
    <definedName name="_xlnm.Print_Area" localSheetId="0">'Расчет цены'!$A$1:$N$15</definedName>
  </definedNames>
  <calcPr calcId="162913"/>
</workbook>
</file>

<file path=xl/calcChain.xml><?xml version="1.0" encoding="utf-8"?>
<calcChain xmlns="http://schemas.openxmlformats.org/spreadsheetml/2006/main">
  <c r="H7" i="2" l="1"/>
  <c r="I7" i="2" s="1"/>
  <c r="J7" i="2" s="1"/>
  <c r="K7" i="2"/>
  <c r="L7" i="2"/>
  <c r="M7" i="2"/>
  <c r="N7" i="2" s="1"/>
  <c r="H8" i="2"/>
  <c r="I8" i="2" s="1"/>
  <c r="J8" i="2" s="1"/>
  <c r="K8" i="2"/>
  <c r="L8" i="2"/>
  <c r="M8" i="2"/>
  <c r="N8" i="2" s="1"/>
  <c r="H9" i="2"/>
  <c r="I9" i="2" s="1"/>
  <c r="J9" i="2" s="1"/>
  <c r="K9" i="2"/>
  <c r="L9" i="2"/>
  <c r="M9" i="2"/>
  <c r="N9" i="2" s="1"/>
  <c r="H10" i="2"/>
  <c r="I10" i="2" s="1"/>
  <c r="J10" i="2" s="1"/>
  <c r="K10" i="2"/>
  <c r="L10" i="2"/>
  <c r="M10" i="2"/>
  <c r="N10" i="2" s="1"/>
  <c r="M6" i="2" l="1"/>
  <c r="H6" i="2" l="1"/>
  <c r="I6" i="2" s="1"/>
  <c r="J6" i="2" s="1"/>
  <c r="L6" i="2" l="1"/>
  <c r="N6" i="2" l="1"/>
  <c r="I11" i="2" s="1"/>
  <c r="K6" i="2" l="1"/>
</calcChain>
</file>

<file path=xl/sharedStrings.xml><?xml version="1.0" encoding="utf-8"?>
<sst xmlns="http://schemas.openxmlformats.org/spreadsheetml/2006/main" count="40" uniqueCount="35">
  <si>
    <t>№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</si>
  <si>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</si>
  <si>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</si>
  <si>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</si>
  <si>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</si>
  <si>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</si>
  <si>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</si>
  <si>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рублей</t>
  </si>
  <si>
    <t>дата</t>
  </si>
  <si>
    <t>Наименование товара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</si>
  <si>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</si>
  <si>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</si>
  <si>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Расчет Н(М)ЦК произвел:</t>
  </si>
  <si>
    <t>Расчет начальной (максимальной) цены контракта (Н(М)ЦК)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</si>
  <si>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</si>
  <si>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контракта с учетом округления цены за единицу (руб.)</t>
  </si>
  <si>
    <t>Цена за единицу изм. (руб.)
- наименьшее значение</t>
  </si>
  <si>
    <t xml:space="preserve">Поставщик №1 </t>
  </si>
  <si>
    <t xml:space="preserve">Поставщик №2 </t>
  </si>
  <si>
    <t xml:space="preserve">Поставщик №3 </t>
  </si>
  <si>
    <t>Цена за единицу изм. с округлением до сотых долей после запятой (руб.)</t>
  </si>
  <si>
    <t>Руководитель контрактной службы</t>
  </si>
  <si>
    <t>Колесникова Ю.В.</t>
  </si>
  <si>
    <t>Заказчик:</t>
  </si>
  <si>
    <t>Директор</t>
  </si>
  <si>
    <t>Курбатова У.Б.</t>
  </si>
  <si>
    <t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обладающих опытом поставки соответствующих товаров.</t>
  </si>
  <si>
    <t>Групповой журнал (тип 1)</t>
  </si>
  <si>
    <t>Групповой журнал (тип 2)</t>
  </si>
  <si>
    <t>Зачетная книжка</t>
  </si>
  <si>
    <t>Студенческий билет</t>
  </si>
  <si>
    <t>Журнал методического руководителя</t>
  </si>
  <si>
    <t>шт.</t>
  </si>
  <si>
    <t xml:space="preserve"> </t>
  </si>
  <si>
    <t>Поставка бланочной продукции для нужд СПб ГБПОУ "МК им. В.М. Бехтерева"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</si>
</sst>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21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8" fillId="0" borderId="0">
      <alignment horizontal="left" vertical="center"/>
    </xf>
    <xf numFmtId="0" fontId="7" fillId="2" borderId="0">
      <alignment horizontal="right" vertical="center"/>
    </xf>
    <xf numFmtId="0" fontId="9" fillId="2" borderId="0">
      <alignment horizontal="left" vertical="center"/>
    </xf>
    <xf numFmtId="0" fontId="11" fillId="0" borderId="0"/>
  </cellStyleXfs>
  <cellXfs count="48">
    <xf numFmtId="0" fontId="0" fillId="0" borderId="0" xfId="0"/>
    <xf numFmtId="0" fontId="12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5" fillId="0" borderId="0" xfId="0" applyFont="1" applyFill="1" applyAlignment="1" applyProtection="1">
      <alignment vertical="center"/>
      <protection locked="0"/>
    </xf>
    <xf numFmtId="0" fontId="14" fillId="0" borderId="0" xfId="0" applyFont="1"/>
    <xf numFmtId="0" fontId="6" fillId="0" borderId="0" xfId="0" applyFont="1" applyAlignment="1" applyProtection="1">
      <alignment horizontal="left" vertical="top" wrapText="1"/>
      <protection locked="0"/>
    </xf>
    <xf numFmtId="2" fontId="16" fillId="0" borderId="0" xfId="0" applyNumberFormat="1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2" fontId="5" fillId="0" borderId="0" xfId="0" applyNumberFormat="1" applyFont="1" applyFill="1" applyAlignment="1" applyProtection="1">
      <alignment vertical="center"/>
      <protection locked="0"/>
    </xf>
    <xf numFmtId="4" fontId="12" fillId="0" borderId="0" xfId="0" applyNumberFormat="1" applyFont="1" applyAlignment="1">
      <alignment vertical="center"/>
    </xf>
    <xf numFmtId="4" fontId="12" fillId="0" borderId="0" xfId="0" applyNumberFormat="1" applyFont="1"/>
    <xf numFmtId="0" fontId="2" fillId="3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9" xfId="0" applyFont="1" applyFill="1" applyBorder="1" applyAlignment="1" applyProtection="1">
      <alignment horizontal="left" vertical="center" wrapText="1" indent="1"/>
    </xf>
    <xf numFmtId="0" fontId="12" fillId="0" borderId="9" xfId="0" applyFont="1" applyFill="1" applyBorder="1" applyAlignment="1" applyProtection="1">
      <alignment horizontal="center" vertical="center" wrapText="1"/>
    </xf>
    <xf numFmtId="0" fontId="12" fillId="0" borderId="12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/>
      <protection locked="0"/>
    </xf>
    <xf numFmtId="0" fontId="2" fillId="0" borderId="1" xfId="0" applyFont="1" applyBorder="1" applyAlignment="1">
      <alignment horizontal="center" vertical="top" wrapText="1"/>
    </xf>
    <xf numFmtId="4" fontId="16" fillId="0" borderId="0" xfId="0" applyNumberFormat="1" applyFont="1" applyBorder="1" applyAlignment="1">
      <alignment vertical="center"/>
    </xf>
    <xf numFmtId="14" fontId="6" fillId="0" borderId="0" xfId="0" applyNumberFormat="1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/>
    <xf numFmtId="0" fontId="6" fillId="0" borderId="0" xfId="0" applyFont="1" applyAlignment="1" applyProtection="1">
      <alignment wrapText="1"/>
      <protection locked="0"/>
    </xf>
    <xf numFmtId="0" fontId="15" fillId="0" borderId="4" xfId="0" applyFont="1" applyBorder="1" applyAlignment="1">
      <alignment horizontal="center"/>
    </xf>
    <xf numFmtId="4" fontId="18" fillId="0" borderId="1" xfId="0" applyNumberFormat="1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center"/>
    </xf>
    <xf numFmtId="4" fontId="20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center"/>
    </xf>
    <xf numFmtId="0" fontId="17" fillId="3" borderId="0" xfId="0" applyFont="1" applyFill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6" fillId="0" borderId="0" xfId="0" applyFont="1" applyAlignment="1" applyProtection="1">
      <alignment horizontal="right" vertical="top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6" fillId="0" borderId="0" xfId="0" applyFont="1" applyAlignment="1">
      <alignment horizontal="left"/>
    </xf>
  </cellXfs>
  <cellStyles count="5">
    <cellStyle name="S15" xfId="1"/>
    <cellStyle name="S20" xfId="2"/>
    <cellStyle name="S23" xfId="3"/>
    <cellStyle name="Обычный" xfId="0" builtinId="0"/>
    <cellStyle name="Обычный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952500</xdr:rowOff>
    </xdr:from>
    <xdr:to>
      <xdr:col>10</xdr:col>
      <xdr:colOff>0</xdr:colOff>
      <xdr:row>4</xdr:row>
      <xdr:rowOff>1303020</xdr:rowOff>
    </xdr:to>
    <xdr:pic>
      <xdr:nvPicPr>
        <xdr:cNvPr id="123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4</xdr:row>
      <xdr:rowOff>922020</xdr:rowOff>
    </xdr:from>
    <xdr:to>
      <xdr:col>8</xdr:col>
      <xdr:colOff>1051560</xdr:colOff>
      <xdr:row>4</xdr:row>
      <xdr:rowOff>1363980</xdr:rowOff>
    </xdr:to>
    <xdr:pic>
      <xdr:nvPicPr>
        <xdr:cNvPr id="1235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22860</xdr:colOff>
      <xdr:row>4</xdr:row>
      <xdr:rowOff>952500</xdr:rowOff>
    </xdr:from>
    <xdr:to>
      <xdr:col>10</xdr:col>
      <xdr:colOff>0</xdr:colOff>
      <xdr:row>4</xdr:row>
      <xdr:rowOff>1303020</xdr:rowOff>
    </xdr:to>
    <xdr:pic>
      <xdr:nvPicPr>
        <xdr:cNvPr id="1235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4</xdr:row>
      <xdr:rowOff>922020</xdr:rowOff>
    </xdr:from>
    <xdr:to>
      <xdr:col>8</xdr:col>
      <xdr:colOff>1051560</xdr:colOff>
      <xdr:row>4</xdr:row>
      <xdr:rowOff>1363980</xdr:rowOff>
    </xdr:to>
    <xdr:pic>
      <xdr:nvPicPr>
        <xdr:cNvPr id="1235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328108</xdr:colOff>
      <xdr:row>4</xdr:row>
      <xdr:rowOff>1491727</xdr:rowOff>
    </xdr:from>
    <xdr:to>
      <xdr:col>10</xdr:col>
      <xdr:colOff>488128</xdr:colOff>
      <xdr:row>4</xdr:row>
      <xdr:rowOff>1720327</xdr:rowOff>
    </xdr:to>
    <xdr:pic>
      <xdr:nvPicPr>
        <xdr:cNvPr id="1235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532" y="5794786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10</xdr:row>
      <xdr:rowOff>0</xdr:rowOff>
    </xdr:from>
    <xdr:to>
      <xdr:col>10</xdr:col>
      <xdr:colOff>1287781</xdr:colOff>
      <xdr:row>10</xdr:row>
      <xdr:rowOff>0</xdr:rowOff>
    </xdr:to>
    <xdr:pic>
      <xdr:nvPicPr>
        <xdr:cNvPr id="3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10</xdr:row>
      <xdr:rowOff>0</xdr:rowOff>
    </xdr:from>
    <xdr:to>
      <xdr:col>10</xdr:col>
      <xdr:colOff>1287781</xdr:colOff>
      <xdr:row>10</xdr:row>
      <xdr:rowOff>0</xdr:rowOff>
    </xdr:to>
    <xdr:pic>
      <xdr:nvPicPr>
        <xdr:cNvPr id="3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10</xdr:row>
      <xdr:rowOff>0</xdr:rowOff>
    </xdr:from>
    <xdr:to>
      <xdr:col>10</xdr:col>
      <xdr:colOff>1287781</xdr:colOff>
      <xdr:row>10</xdr:row>
      <xdr:rowOff>2690</xdr:rowOff>
    </xdr:to>
    <xdr:pic>
      <xdr:nvPicPr>
        <xdr:cNvPr id="5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10</xdr:row>
      <xdr:rowOff>0</xdr:rowOff>
    </xdr:from>
    <xdr:to>
      <xdr:col>10</xdr:col>
      <xdr:colOff>1287781</xdr:colOff>
      <xdr:row>10</xdr:row>
      <xdr:rowOff>2690</xdr:rowOff>
    </xdr:to>
    <xdr:pic>
      <xdr:nvPicPr>
        <xdr:cNvPr id="15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72604" y="6540586"/>
          <a:ext cx="960120" cy="4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5</xdr:row>
      <xdr:rowOff>1653989</xdr:rowOff>
    </xdr:from>
    <xdr:to>
      <xdr:col>10</xdr:col>
      <xdr:colOff>1287781</xdr:colOff>
      <xdr:row>6</xdr:row>
      <xdr:rowOff>2690</xdr:rowOff>
    </xdr:to>
    <xdr:pic>
      <xdr:nvPicPr>
        <xdr:cNvPr id="3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6</xdr:row>
      <xdr:rowOff>1653989</xdr:rowOff>
    </xdr:from>
    <xdr:to>
      <xdr:col>10</xdr:col>
      <xdr:colOff>1287781</xdr:colOff>
      <xdr:row>7</xdr:row>
      <xdr:rowOff>2690</xdr:rowOff>
    </xdr:to>
    <xdr:pic>
      <xdr:nvPicPr>
        <xdr:cNvPr id="4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1653989</xdr:rowOff>
    </xdr:from>
    <xdr:to>
      <xdr:col>10</xdr:col>
      <xdr:colOff>1287781</xdr:colOff>
      <xdr:row>8</xdr:row>
      <xdr:rowOff>2690</xdr:rowOff>
    </xdr:to>
    <xdr:pic>
      <xdr:nvPicPr>
        <xdr:cNvPr id="4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1653989</xdr:rowOff>
    </xdr:from>
    <xdr:to>
      <xdr:col>10</xdr:col>
      <xdr:colOff>1287781</xdr:colOff>
      <xdr:row>8</xdr:row>
      <xdr:rowOff>2690</xdr:rowOff>
    </xdr:to>
    <xdr:pic>
      <xdr:nvPicPr>
        <xdr:cNvPr id="4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8</xdr:row>
      <xdr:rowOff>1653989</xdr:rowOff>
    </xdr:from>
    <xdr:to>
      <xdr:col>10</xdr:col>
      <xdr:colOff>1287781</xdr:colOff>
      <xdr:row>9</xdr:row>
      <xdr:rowOff>2690</xdr:rowOff>
    </xdr:to>
    <xdr:pic>
      <xdr:nvPicPr>
        <xdr:cNvPr id="4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8</xdr:row>
      <xdr:rowOff>1653989</xdr:rowOff>
    </xdr:from>
    <xdr:to>
      <xdr:col>10</xdr:col>
      <xdr:colOff>1287781</xdr:colOff>
      <xdr:row>9</xdr:row>
      <xdr:rowOff>2690</xdr:rowOff>
    </xdr:to>
    <xdr:pic>
      <xdr:nvPicPr>
        <xdr:cNvPr id="4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10</xdr:row>
      <xdr:rowOff>0</xdr:rowOff>
    </xdr:from>
    <xdr:to>
      <xdr:col>10</xdr:col>
      <xdr:colOff>1287781</xdr:colOff>
      <xdr:row>10</xdr:row>
      <xdr:rowOff>0</xdr:rowOff>
    </xdr:to>
    <xdr:pic>
      <xdr:nvPicPr>
        <xdr:cNvPr id="30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10</xdr:row>
      <xdr:rowOff>0</xdr:rowOff>
    </xdr:from>
    <xdr:to>
      <xdr:col>10</xdr:col>
      <xdr:colOff>1287781</xdr:colOff>
      <xdr:row>10</xdr:row>
      <xdr:rowOff>0</xdr:rowOff>
    </xdr:to>
    <xdr:pic>
      <xdr:nvPicPr>
        <xdr:cNvPr id="310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10</xdr:row>
      <xdr:rowOff>0</xdr:rowOff>
    </xdr:from>
    <xdr:to>
      <xdr:col>10</xdr:col>
      <xdr:colOff>1287781</xdr:colOff>
      <xdr:row>10</xdr:row>
      <xdr:rowOff>2690</xdr:rowOff>
    </xdr:to>
    <xdr:pic>
      <xdr:nvPicPr>
        <xdr:cNvPr id="31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391886</xdr:colOff>
      <xdr:row>4</xdr:row>
      <xdr:rowOff>1611086</xdr:rowOff>
    </xdr:from>
    <xdr:to>
      <xdr:col>10</xdr:col>
      <xdr:colOff>1352006</xdr:colOff>
      <xdr:row>4</xdr:row>
      <xdr:rowOff>1984530</xdr:rowOff>
    </xdr:to>
    <xdr:pic>
      <xdr:nvPicPr>
        <xdr:cNvPr id="31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0686" y="6106886"/>
          <a:ext cx="960120" cy="3734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9"/>
  <sheetViews>
    <sheetView showGridLines="0" tabSelected="1" zoomScale="70" zoomScaleNormal="70" workbookViewId="0">
      <selection activeCell="A11" sqref="A11:H11"/>
    </sheetView>
  </sheetViews>
  <sheetFormatPr defaultColWidth="9.109375" defaultRowHeight="13.2" x14ac:dyDescent="0.25"/>
  <cols>
    <col min="1" max="1" width="5" style="1" customWidth="1"/>
    <col min="2" max="2" width="25.77734375" style="1" customWidth="1"/>
    <col min="3" max="3" width="10.109375" style="1" customWidth="1"/>
    <col min="4" max="4" width="7.6640625" style="1" customWidth="1"/>
    <col min="5" max="7" width="13.88671875" style="17" customWidth="1"/>
    <col min="8" max="8" width="15.77734375" style="1" customWidth="1"/>
    <col min="9" max="9" width="16.109375" style="1" customWidth="1"/>
    <col min="10" max="10" width="15.44140625" style="1" customWidth="1"/>
    <col min="11" max="11" width="23.33203125" style="1" customWidth="1"/>
    <col min="12" max="12" width="12" style="1" customWidth="1"/>
    <col min="13" max="13" width="13.77734375" style="1" customWidth="1"/>
    <col min="14" max="14" width="17" style="1" customWidth="1"/>
    <col min="15" max="15" width="11.88671875" style="1" customWidth="1"/>
    <col min="16" max="16" width="9.109375" style="1"/>
    <col min="17" max="19" width="12.44140625" style="1" bestFit="1" customWidth="1"/>
    <col min="20" max="16384" width="9.109375" style="1"/>
  </cols>
  <sheetData>
    <row r="1" spans="1:19" customFormat="1" ht="40.799999999999997" customHeight="1" x14ac:dyDescent="0.3">
      <c r="A1" s="34" t="s">
        <v>34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9" customFormat="1" ht="114" customHeight="1" x14ac:dyDescent="0.3">
      <c r="A2" s="35" t="s">
        <v>26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9" ht="29.25" customHeight="1" x14ac:dyDescent="0.25">
      <c r="A3" s="44" t="s">
        <v>13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19" ht="39" customHeight="1" x14ac:dyDescent="0.25">
      <c r="A4" s="32" t="s">
        <v>0</v>
      </c>
      <c r="B4" s="32" t="s">
        <v>9</v>
      </c>
      <c r="C4" s="42" t="s">
        <v>1</v>
      </c>
      <c r="D4" s="36" t="s">
        <v>2</v>
      </c>
      <c r="E4" s="32" t="s">
        <v>3</v>
      </c>
      <c r="F4" s="32"/>
      <c r="G4" s="32"/>
      <c r="H4" s="41" t="s">
        <v>10</v>
      </c>
      <c r="I4" s="41"/>
      <c r="J4" s="41"/>
      <c r="K4" s="38" t="s">
        <v>11</v>
      </c>
      <c r="L4" s="39"/>
      <c r="M4" s="39"/>
      <c r="N4" s="40"/>
    </row>
    <row r="5" spans="1:19" ht="159" customHeight="1" x14ac:dyDescent="0.25">
      <c r="A5" s="32"/>
      <c r="B5" s="32"/>
      <c r="C5" s="43"/>
      <c r="D5" s="37"/>
      <c r="E5" s="3" t="s">
        <v>17</v>
      </c>
      <c r="F5" s="3" t="s">
        <v>18</v>
      </c>
      <c r="G5" s="3" t="s">
        <v>19</v>
      </c>
      <c r="H5" s="2" t="s">
        <v>6</v>
      </c>
      <c r="I5" s="2" t="s">
        <v>4</v>
      </c>
      <c r="J5" s="3" t="s">
        <v>5</v>
      </c>
      <c r="K5" s="22" t="s">
        <v>14</v>
      </c>
      <c r="L5" s="7" t="s">
        <v>16</v>
      </c>
      <c r="M5" s="7" t="s">
        <v>20</v>
      </c>
      <c r="N5" s="7" t="s">
        <v>15</v>
      </c>
    </row>
    <row r="6" spans="1:19" s="21" customFormat="1" x14ac:dyDescent="0.3">
      <c r="A6" s="16">
        <v>1</v>
      </c>
      <c r="B6" s="18" t="s">
        <v>27</v>
      </c>
      <c r="C6" s="19" t="s">
        <v>32</v>
      </c>
      <c r="D6" s="20">
        <v>32</v>
      </c>
      <c r="E6" s="30">
        <v>340</v>
      </c>
      <c r="F6" s="29">
        <v>350</v>
      </c>
      <c r="G6" s="31">
        <v>360</v>
      </c>
      <c r="H6" s="6">
        <f t="shared" ref="H6" si="0">AVERAGE(E6:G6)</f>
        <v>350</v>
      </c>
      <c r="I6" s="4">
        <f t="shared" ref="I6" si="1">SQRT(((SUM((POWER(G6-H6,2)),(POWER(F6-H6,2)),(POWER(E6-H6,2)))/(COLUMNS(D6:G6)-1))))</f>
        <v>8.1649658092772608</v>
      </c>
      <c r="J6" s="4">
        <f>I6/H6*100</f>
        <v>2.3328473740792175</v>
      </c>
      <c r="K6" s="5">
        <f t="shared" ref="K6" si="2">((D6/3)*(SUM(E6:G6)))</f>
        <v>11200</v>
      </c>
      <c r="L6" s="5">
        <f t="shared" ref="L6" si="3">SMALL(E6:G6,1)</f>
        <v>340</v>
      </c>
      <c r="M6" s="5">
        <f>SMALL(E6:G6,1)</f>
        <v>340</v>
      </c>
      <c r="N6" s="5">
        <f>M6*D6</f>
        <v>10880</v>
      </c>
      <c r="O6" s="14"/>
      <c r="P6" s="14"/>
      <c r="Q6" s="14"/>
      <c r="R6" s="14"/>
    </row>
    <row r="7" spans="1:19" s="21" customFormat="1" x14ac:dyDescent="0.3">
      <c r="A7" s="16">
        <v>2</v>
      </c>
      <c r="B7" s="18" t="s">
        <v>28</v>
      </c>
      <c r="C7" s="19" t="s">
        <v>32</v>
      </c>
      <c r="D7" s="20">
        <v>25</v>
      </c>
      <c r="E7" s="30">
        <v>425</v>
      </c>
      <c r="F7" s="29">
        <v>450</v>
      </c>
      <c r="G7" s="31">
        <v>455</v>
      </c>
      <c r="H7" s="6">
        <f t="shared" ref="H7:H10" si="4">AVERAGE(E7:G7)</f>
        <v>443.33333333333331</v>
      </c>
      <c r="I7" s="4">
        <f t="shared" ref="I7:I10" si="5">SQRT(((SUM((POWER(G7-H7,2)),(POWER(F7-H7,2)),(POWER(E7-H7,2)))/(COLUMNS(D7:G7)-1))))</f>
        <v>13.123346456686351</v>
      </c>
      <c r="J7" s="4">
        <f t="shared" ref="J7:J10" si="6">I7/H7*100</f>
        <v>2.9601533360946659</v>
      </c>
      <c r="K7" s="5">
        <f t="shared" ref="K7:K10" si="7">((D7/3)*(SUM(E7:G7)))</f>
        <v>11083.333333333334</v>
      </c>
      <c r="L7" s="5">
        <f t="shared" ref="L7:L10" si="8">SMALL(E7:G7,1)</f>
        <v>425</v>
      </c>
      <c r="M7" s="5">
        <f t="shared" ref="M7:M10" si="9">SMALL(E7:G7,1)</f>
        <v>425</v>
      </c>
      <c r="N7" s="5">
        <f t="shared" ref="N7:N10" si="10">M7*D7</f>
        <v>10625</v>
      </c>
      <c r="O7" s="14"/>
      <c r="P7" s="14"/>
      <c r="Q7" s="14"/>
      <c r="R7" s="14"/>
    </row>
    <row r="8" spans="1:19" s="21" customFormat="1" x14ac:dyDescent="0.3">
      <c r="A8" s="16">
        <v>3</v>
      </c>
      <c r="B8" s="18" t="s">
        <v>29</v>
      </c>
      <c r="C8" s="19" t="s">
        <v>32</v>
      </c>
      <c r="D8" s="20">
        <v>700</v>
      </c>
      <c r="E8" s="30">
        <v>125</v>
      </c>
      <c r="F8" s="29">
        <v>127.5</v>
      </c>
      <c r="G8" s="31">
        <v>130</v>
      </c>
      <c r="H8" s="6">
        <f t="shared" si="4"/>
        <v>127.5</v>
      </c>
      <c r="I8" s="4">
        <f t="shared" si="5"/>
        <v>2.0412414523193152</v>
      </c>
      <c r="J8" s="4">
        <f t="shared" si="6"/>
        <v>1.6009736880935808</v>
      </c>
      <c r="K8" s="5">
        <f t="shared" si="7"/>
        <v>89250</v>
      </c>
      <c r="L8" s="5">
        <f t="shared" si="8"/>
        <v>125</v>
      </c>
      <c r="M8" s="5">
        <f t="shared" si="9"/>
        <v>125</v>
      </c>
      <c r="N8" s="5">
        <f t="shared" si="10"/>
        <v>87500</v>
      </c>
      <c r="O8" s="14"/>
      <c r="P8" s="14"/>
      <c r="Q8" s="14"/>
      <c r="R8" s="14"/>
    </row>
    <row r="9" spans="1:19" s="21" customFormat="1" x14ac:dyDescent="0.3">
      <c r="A9" s="16">
        <v>4</v>
      </c>
      <c r="B9" s="18" t="s">
        <v>30</v>
      </c>
      <c r="C9" s="19" t="s">
        <v>32</v>
      </c>
      <c r="D9" s="20">
        <v>700</v>
      </c>
      <c r="E9" s="30">
        <v>68</v>
      </c>
      <c r="F9" s="29">
        <v>75</v>
      </c>
      <c r="G9" s="31">
        <v>70</v>
      </c>
      <c r="H9" s="6">
        <f t="shared" si="4"/>
        <v>71</v>
      </c>
      <c r="I9" s="4">
        <f t="shared" si="5"/>
        <v>2.9439202887759488</v>
      </c>
      <c r="J9" s="4">
        <f t="shared" si="6"/>
        <v>4.1463666039097866</v>
      </c>
      <c r="K9" s="5">
        <f t="shared" si="7"/>
        <v>49700</v>
      </c>
      <c r="L9" s="5">
        <f t="shared" si="8"/>
        <v>68</v>
      </c>
      <c r="M9" s="5">
        <f t="shared" si="9"/>
        <v>68</v>
      </c>
      <c r="N9" s="5">
        <f t="shared" si="10"/>
        <v>47600</v>
      </c>
      <c r="O9" s="14"/>
      <c r="P9" s="14"/>
      <c r="Q9" s="14"/>
      <c r="R9" s="14"/>
    </row>
    <row r="10" spans="1:19" s="21" customFormat="1" ht="26.4" x14ac:dyDescent="0.3">
      <c r="A10" s="16">
        <v>5</v>
      </c>
      <c r="B10" s="18" t="s">
        <v>31</v>
      </c>
      <c r="C10" s="19" t="s">
        <v>32</v>
      </c>
      <c r="D10" s="20">
        <v>500</v>
      </c>
      <c r="E10" s="30">
        <v>49.9</v>
      </c>
      <c r="F10" s="29">
        <v>60</v>
      </c>
      <c r="G10" s="31">
        <v>70</v>
      </c>
      <c r="H10" s="6">
        <f t="shared" si="4"/>
        <v>59.966666666666669</v>
      </c>
      <c r="I10" s="4">
        <f t="shared" si="5"/>
        <v>8.2058244896875276</v>
      </c>
      <c r="J10" s="4">
        <f t="shared" si="6"/>
        <v>13.683976358567303</v>
      </c>
      <c r="K10" s="5">
        <f t="shared" si="7"/>
        <v>29983.333333333332</v>
      </c>
      <c r="L10" s="5">
        <f t="shared" si="8"/>
        <v>49.9</v>
      </c>
      <c r="M10" s="5">
        <f t="shared" si="9"/>
        <v>49.9</v>
      </c>
      <c r="N10" s="5">
        <f t="shared" si="10"/>
        <v>24950</v>
      </c>
      <c r="O10" s="14"/>
      <c r="P10" s="14"/>
      <c r="Q10" s="14"/>
      <c r="R10" s="14"/>
    </row>
    <row r="11" spans="1:19" ht="26.25" customHeight="1" x14ac:dyDescent="0.25">
      <c r="A11" s="33" t="s">
        <v>33</v>
      </c>
      <c r="B11" s="33"/>
      <c r="C11" s="33"/>
      <c r="D11" s="33"/>
      <c r="E11" s="33"/>
      <c r="F11" s="33"/>
      <c r="G11" s="33"/>
      <c r="H11" s="33"/>
      <c r="I11" s="23">
        <f>SUM(N6:N10)</f>
        <v>181555</v>
      </c>
      <c r="J11" s="12" t="s">
        <v>7</v>
      </c>
      <c r="K11" s="12"/>
      <c r="L11" s="11"/>
      <c r="M11" s="12"/>
      <c r="N11" s="11"/>
      <c r="O11" s="14"/>
      <c r="Q11" s="15"/>
      <c r="R11" s="15"/>
      <c r="S11" s="15"/>
    </row>
    <row r="12" spans="1:19" ht="15.6" x14ac:dyDescent="0.3">
      <c r="A12" s="47" t="s">
        <v>12</v>
      </c>
      <c r="B12" s="47"/>
      <c r="C12" s="47"/>
      <c r="D12" s="9"/>
      <c r="E12" s="9"/>
      <c r="F12" s="9"/>
      <c r="G12" s="9"/>
    </row>
    <row r="13" spans="1:19" ht="15.6" customHeight="1" x14ac:dyDescent="0.3">
      <c r="A13" s="25"/>
      <c r="B13" s="25"/>
      <c r="C13" s="45" t="s">
        <v>21</v>
      </c>
      <c r="D13" s="45"/>
      <c r="E13" s="45"/>
      <c r="F13" s="46" t="s">
        <v>22</v>
      </c>
      <c r="G13" s="46"/>
      <c r="J13" s="13"/>
      <c r="K13" s="8"/>
      <c r="L13" s="8"/>
      <c r="M13" s="8"/>
      <c r="N13" s="8"/>
    </row>
    <row r="14" spans="1:19" ht="15.6" x14ac:dyDescent="0.3">
      <c r="A14" s="10"/>
      <c r="B14" s="10"/>
      <c r="C14" s="10"/>
      <c r="D14" s="10"/>
      <c r="E14" s="26"/>
      <c r="F14" s="27"/>
      <c r="G14" s="24"/>
      <c r="J14" s="8"/>
      <c r="K14" s="8"/>
      <c r="L14" s="8"/>
      <c r="M14" s="8"/>
      <c r="N14" s="8"/>
    </row>
    <row r="15" spans="1:19" ht="15.6" x14ac:dyDescent="0.3">
      <c r="A15" s="10"/>
      <c r="B15" s="10"/>
      <c r="C15" s="10"/>
      <c r="D15" s="10"/>
      <c r="E15" s="26"/>
      <c r="F15" s="27"/>
      <c r="G15" s="28" t="s">
        <v>8</v>
      </c>
      <c r="J15" s="8"/>
      <c r="K15" s="8"/>
      <c r="L15" s="8"/>
      <c r="M15" s="8"/>
      <c r="N15" s="8"/>
    </row>
    <row r="16" spans="1:19" ht="15.6" x14ac:dyDescent="0.3">
      <c r="A16" s="47" t="s">
        <v>23</v>
      </c>
      <c r="B16" s="47"/>
      <c r="C16" s="47"/>
      <c r="D16" s="9"/>
      <c r="E16" s="9"/>
      <c r="F16" s="9"/>
      <c r="G16" s="9"/>
    </row>
    <row r="17" spans="1:7" ht="15.6" x14ac:dyDescent="0.3">
      <c r="A17" s="45" t="s">
        <v>24</v>
      </c>
      <c r="B17" s="45"/>
      <c r="C17" s="45"/>
      <c r="D17" s="45"/>
      <c r="E17" s="45"/>
      <c r="F17" s="46" t="s">
        <v>25</v>
      </c>
      <c r="G17" s="46"/>
    </row>
    <row r="18" spans="1:7" ht="15.6" x14ac:dyDescent="0.3">
      <c r="E18" s="1"/>
      <c r="F18" s="1"/>
      <c r="G18" s="24"/>
    </row>
    <row r="19" spans="1:7" x14ac:dyDescent="0.25">
      <c r="E19" s="1"/>
      <c r="F19" s="1"/>
      <c r="G19" s="28" t="s">
        <v>8</v>
      </c>
    </row>
  </sheetData>
  <mergeCells count="17">
    <mergeCell ref="A17:E17"/>
    <mergeCell ref="F17:G17"/>
    <mergeCell ref="A12:C12"/>
    <mergeCell ref="C13:E13"/>
    <mergeCell ref="F13:G13"/>
    <mergeCell ref="A16:C16"/>
    <mergeCell ref="A4:A5"/>
    <mergeCell ref="A11:H11"/>
    <mergeCell ref="A1:N1"/>
    <mergeCell ref="A2:N2"/>
    <mergeCell ref="D4:D5"/>
    <mergeCell ref="K4:N4"/>
    <mergeCell ref="H4:J4"/>
    <mergeCell ref="B4:B5"/>
    <mergeCell ref="C4:C5"/>
    <mergeCell ref="E4:G4"/>
    <mergeCell ref="A3:N3"/>
  </mergeCells>
  <pageMargins left="0.25" right="0.25" top="0.75" bottom="0.75" header="0.3" footer="0.3"/>
  <pageSetup paperSize="9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Пользователь</cp:lastModifiedBy>
  <cp:lastPrinted>2024-05-07T13:01:21Z</cp:lastPrinted>
  <dcterms:created xsi:type="dcterms:W3CDTF">2014-01-15T18:15:09Z</dcterms:created>
  <dcterms:modified xsi:type="dcterms:W3CDTF">2026-06-10T07:05:17Z</dcterms:modified>
</cp:coreProperties>
</file>