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 iterateDelta="1E-4"/>
</workbook>
</file>

<file path=xl/calcChain.xml><?xml version="1.0" encoding="utf-8"?>
<calcChain xmlns="http://schemas.openxmlformats.org/spreadsheetml/2006/main">
  <c r="M11" i="1" l="1"/>
  <c r="M12" i="1"/>
  <c r="M13" i="1"/>
  <c r="M10" i="1"/>
  <c r="J11" i="1"/>
  <c r="J12" i="1"/>
  <c r="J13" i="1"/>
  <c r="J10" i="1"/>
  <c r="N13" i="1" l="1"/>
  <c r="K13" i="1"/>
  <c r="L13" i="1" s="1"/>
  <c r="N12" i="1"/>
  <c r="K12" i="1"/>
  <c r="L12" i="1" s="1"/>
  <c r="N11" i="1"/>
  <c r="K11" i="1"/>
  <c r="L11" i="1" s="1"/>
  <c r="N10" i="1" l="1"/>
  <c r="N14" i="1" s="1"/>
  <c r="K10" i="1"/>
  <c r="L10" i="1" l="1"/>
  <c r="B9" i="1" l="1"/>
</calcChain>
</file>

<file path=xl/sharedStrings.xml><?xml version="1.0" encoding="utf-8"?>
<sst xmlns="http://schemas.openxmlformats.org/spreadsheetml/2006/main" count="39" uniqueCount="36">
  <si>
    <t>Расчет начальной (максимальной) цены контракта</t>
  </si>
  <si>
    <t>Единица измерения</t>
  </si>
  <si>
    <t>ОКПД2</t>
  </si>
  <si>
    <t>Коммерческие предложения  (руб./ед.изм.)</t>
  </si>
  <si>
    <t xml:space="preserve">Однородность совокупности значений выявленных цен, используемых в расчете </t>
  </si>
  <si>
    <t xml:space="preserve">Ценовое предложение  №1 </t>
  </si>
  <si>
    <t xml:space="preserve">Ценовое предложение  №2 </t>
  </si>
  <si>
    <t xml:space="preserve">Ценовое предложение  №3 </t>
  </si>
  <si>
    <t xml:space="preserve">Средняя арифметическая цена за единицу </t>
  </si>
  <si>
    <t>Среднее квадратичное отклонение</t>
  </si>
  <si>
    <t>В результате проведенного расчета НМЦ контракта составила: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</si>
  <si>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поставщик (подрядчик, исполнитель) должен выплатить в связи с выполнением обязательств по контракту в соответствии с законодательством Российской Федерации. </t>
  </si>
  <si>
    <t>№ п/п</t>
  </si>
  <si>
    <r>
      <t xml:space="preserve">Коэффициент вариации цен (%)      </t>
    </r>
    <r>
      <rPr>
        <i/>
        <sz val="10"/>
        <color indexed="8"/>
        <rFont val="Times New Roman"/>
        <family val="1"/>
        <charset val="204"/>
      </rPr>
      <t xml:space="preserve"> </t>
    </r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</si>
  <si>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 (трех) поставщиков. Документы, подтверждающие проведение запроса ценовой информации, хранятся у Заказчика.</t>
  </si>
  <si>
    <t>Цена по Приложению №2 к Постановлению Правительства Санкт-Петербурга № 489 от 15.06.2016*, (руб.)</t>
  </si>
  <si>
    <t xml:space="preserve">*нормативное значение, установленное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(, Постановлением Правительства Санкт-Петербурга от 15.06.2016 № 489 "Об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услуг)" (действующая редакция). </t>
  </si>
  <si>
    <t>Начальная (максимальная) цена контракта определена методом сопоставимых рыночных цен и  нормативным методом (предельная цена) 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</si>
  <si>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 xml:space="preserve">Наименование  товара </t>
  </si>
  <si>
    <t>НМЦК, (руб.)</t>
  </si>
  <si>
    <t>Расчетная цена за ед., (руб)</t>
  </si>
  <si>
    <t>Объем поставки</t>
  </si>
  <si>
    <t>штука</t>
  </si>
  <si>
    <t xml:space="preserve">вх. № 506 от 25.05.2026
</t>
  </si>
  <si>
    <t xml:space="preserve">вх. № 507 от 25.05.2026
</t>
  </si>
  <si>
    <t xml:space="preserve">вх. № 508 от 25.05.2026
</t>
  </si>
  <si>
    <t>Наименование объекта закупки: Поставка поставка одежды производственной и профессиональной</t>
  </si>
  <si>
    <t>Дата подготовки обоснования НМЦК: 10.06.2026 года</t>
  </si>
  <si>
    <t>Блузка производственная и профессиональная</t>
  </si>
  <si>
    <t>14.12.30.190</t>
  </si>
  <si>
    <t>Брюки производственные и профессиональные</t>
  </si>
  <si>
    <t>Жакет женкский производственный и профессиональный</t>
  </si>
  <si>
    <t>Брюки женские производственные и профессиональные</t>
  </si>
  <si>
    <t>14.12.21.130</t>
  </si>
  <si>
    <t>14.12.22.110</t>
  </si>
  <si>
    <t>14.12.30.130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</si>
</sst>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р_._-;\-* #,##0.00\ _р_._-;_-* &quot;-&quot;??\ _р_._-;_-@_-"/>
    <numFmt numFmtId="164" formatCode="_-* #,##0.00\ _₽_-;\-* #,##0.00\ _₽_-;_-* &quot;-&quot;??\ _₽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0" fillId="0" borderId="0"/>
    <xf numFmtId="0" fontId="12" fillId="0" borderId="0"/>
  </cellStyleXfs>
  <cellXfs count="63">
    <xf numFmtId="0" fontId="0" fillId="0" borderId="0" xfId="0"/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3" fontId="4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wrapText="1"/>
    </xf>
    <xf numFmtId="3" fontId="3" fillId="0" borderId="0" xfId="0" applyNumberFormat="1" applyFont="1" applyAlignme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/>
    <xf numFmtId="4" fontId="3" fillId="0" borderId="1" xfId="1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4" fillId="0" borderId="6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left" vertical="center" wrapText="1"/>
    </xf>
    <xf numFmtId="3" fontId="3" fillId="0" borderId="0" xfId="0" applyNumberFormat="1" applyFont="1" applyFill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top"/>
    </xf>
    <xf numFmtId="3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3" fontId="4" fillId="0" borderId="0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5">
    <cellStyle name="Excel Built-in Normal" xfId="4"/>
    <cellStyle name="Обычный" xfId="0" builtinId="0"/>
    <cellStyle name="Обычный 10 2 2 2 2 2 2 2 5" xfId="2"/>
    <cellStyle name="Обычный 2" xfId="3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133350</xdr:colOff>
      <xdr:row>6</xdr:row>
      <xdr:rowOff>914400</xdr:rowOff>
    </xdr:from>
    <xdr:to>
      <xdr:col>10</xdr:col>
      <xdr:colOff>609600</xdr:colOff>
      <xdr:row>6</xdr:row>
      <xdr:rowOff>1228725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53850" y="2286000"/>
          <a:ext cx="476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topLeftCell="A4" workbookViewId="0">
      <selection activeCell="M13" sqref="M13"/>
    </sheetView>
  </sheetViews>
  <sheetFormatPr defaultRowHeight="15" x14ac:dyDescent="0.25"/>
  <cols>
    <col min="1" max="1" width="5.7109375" customWidth="1"/>
    <col min="2" max="2" width="36" customWidth="1"/>
    <col min="3" max="3" width="13.140625" customWidth="1"/>
    <col min="4" max="4" width="10.7109375" customWidth="1"/>
    <col min="5" max="5" width="14.28515625" customWidth="1"/>
    <col min="6" max="6" width="15.85546875" customWidth="1"/>
    <col min="7" max="7" width="13" customWidth="1"/>
    <col min="8" max="8" width="12.28515625" customWidth="1"/>
    <col min="9" max="9" width="13.28515625" customWidth="1"/>
    <col min="10" max="10" width="14.7109375" customWidth="1"/>
    <col min="11" max="11" width="14.140625" customWidth="1"/>
    <col min="12" max="12" width="14.28515625" customWidth="1"/>
    <col min="13" max="13" width="14.42578125" customWidth="1"/>
    <col min="14" max="14" width="16" customWidth="1"/>
  </cols>
  <sheetData>
    <row r="1" spans="1:14" x14ac:dyDescent="0.25">
      <c r="A1" s="42"/>
      <c r="B1" s="42"/>
      <c r="C1" s="42"/>
      <c r="D1" s="42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x14ac:dyDescent="0.25">
      <c r="A2" s="44" t="s">
        <v>0</v>
      </c>
      <c r="B2" s="45"/>
      <c r="C2" s="45"/>
      <c r="D2" s="45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x14ac:dyDescent="0.25">
      <c r="A3" s="1"/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47" t="s">
        <v>26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</row>
    <row r="5" spans="1:14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46.5" customHeight="1" x14ac:dyDescent="0.25">
      <c r="A6" s="48" t="s">
        <v>12</v>
      </c>
      <c r="B6" s="48" t="s">
        <v>18</v>
      </c>
      <c r="C6" s="50" t="s">
        <v>21</v>
      </c>
      <c r="D6" s="50" t="s">
        <v>1</v>
      </c>
      <c r="E6" s="48" t="s">
        <v>2</v>
      </c>
      <c r="F6" s="51" t="s">
        <v>15</v>
      </c>
      <c r="G6" s="40" t="s">
        <v>3</v>
      </c>
      <c r="H6" s="41"/>
      <c r="I6" s="41"/>
      <c r="J6" s="54" t="s">
        <v>4</v>
      </c>
      <c r="K6" s="54"/>
      <c r="L6" s="54"/>
      <c r="M6" s="55" t="s">
        <v>20</v>
      </c>
      <c r="N6" s="58" t="s">
        <v>19</v>
      </c>
    </row>
    <row r="7" spans="1:14" ht="60.75" customHeight="1" x14ac:dyDescent="0.25">
      <c r="A7" s="49"/>
      <c r="B7" s="49"/>
      <c r="C7" s="49"/>
      <c r="D7" s="49"/>
      <c r="E7" s="49"/>
      <c r="F7" s="52"/>
      <c r="G7" s="6" t="s">
        <v>5</v>
      </c>
      <c r="H7" s="6" t="s">
        <v>6</v>
      </c>
      <c r="I7" s="6" t="s">
        <v>7</v>
      </c>
      <c r="J7" s="61" t="s">
        <v>8</v>
      </c>
      <c r="K7" s="61" t="s">
        <v>9</v>
      </c>
      <c r="L7" s="61" t="s">
        <v>13</v>
      </c>
      <c r="M7" s="56"/>
      <c r="N7" s="59"/>
    </row>
    <row r="8" spans="1:14" ht="51.75" customHeight="1" x14ac:dyDescent="0.25">
      <c r="A8" s="49"/>
      <c r="B8" s="49"/>
      <c r="C8" s="49"/>
      <c r="D8" s="49"/>
      <c r="E8" s="49"/>
      <c r="F8" s="53"/>
      <c r="G8" s="22" t="s">
        <v>23</v>
      </c>
      <c r="H8" s="23" t="s">
        <v>24</v>
      </c>
      <c r="I8" s="23" t="s">
        <v>25</v>
      </c>
      <c r="J8" s="62"/>
      <c r="K8" s="62"/>
      <c r="L8" s="62"/>
      <c r="M8" s="57"/>
      <c r="N8" s="60"/>
    </row>
    <row r="9" spans="1:14" x14ac:dyDescent="0.25">
      <c r="A9" s="7">
        <v>1</v>
      </c>
      <c r="B9" s="7">
        <f>+A9+1</f>
        <v>2</v>
      </c>
      <c r="C9" s="7">
        <v>3</v>
      </c>
      <c r="D9" s="8">
        <v>4</v>
      </c>
      <c r="E9" s="7">
        <v>5</v>
      </c>
      <c r="F9" s="7">
        <v>6</v>
      </c>
      <c r="G9" s="7">
        <v>7</v>
      </c>
      <c r="H9" s="7">
        <v>8</v>
      </c>
      <c r="I9" s="7">
        <v>9</v>
      </c>
      <c r="J9" s="26">
        <v>10</v>
      </c>
      <c r="K9" s="7">
        <v>11</v>
      </c>
      <c r="L9" s="7">
        <v>12</v>
      </c>
      <c r="M9" s="7">
        <v>13</v>
      </c>
      <c r="N9" s="8">
        <v>14</v>
      </c>
    </row>
    <row r="10" spans="1:14" ht="45" customHeight="1" x14ac:dyDescent="0.25">
      <c r="A10" s="14">
        <v>1</v>
      </c>
      <c r="B10" s="30" t="s">
        <v>28</v>
      </c>
      <c r="C10" s="28">
        <v>120</v>
      </c>
      <c r="D10" s="20" t="s">
        <v>22</v>
      </c>
      <c r="E10" s="14" t="s">
        <v>35</v>
      </c>
      <c r="F10" s="27"/>
      <c r="G10" s="31">
        <v>1870</v>
      </c>
      <c r="H10" s="32">
        <v>1890</v>
      </c>
      <c r="I10" s="31">
        <v>1900</v>
      </c>
      <c r="J10" s="29">
        <f>AVERAGE(G10:I10)</f>
        <v>1886.6666666666667</v>
      </c>
      <c r="K10" s="25">
        <f>STDEV(G10:I10)</f>
        <v>15.275252316519468</v>
      </c>
      <c r="L10" s="15">
        <f>K10/J10</f>
        <v>8.0964234893212729E-3</v>
      </c>
      <c r="M10" s="24">
        <f>MIN(F10:I10)</f>
        <v>1870</v>
      </c>
      <c r="N10" s="21">
        <f t="shared" ref="N10:N13" si="0">C10*M10</f>
        <v>224400</v>
      </c>
    </row>
    <row r="11" spans="1:14" ht="41.25" customHeight="1" x14ac:dyDescent="0.25">
      <c r="A11" s="14">
        <v>2</v>
      </c>
      <c r="B11" s="30" t="s">
        <v>30</v>
      </c>
      <c r="C11" s="28">
        <v>120</v>
      </c>
      <c r="D11" s="20" t="s">
        <v>22</v>
      </c>
      <c r="E11" s="14" t="s">
        <v>29</v>
      </c>
      <c r="F11" s="27"/>
      <c r="G11" s="31">
        <v>2070</v>
      </c>
      <c r="H11" s="32">
        <v>2100</v>
      </c>
      <c r="I11" s="31">
        <v>2110</v>
      </c>
      <c r="J11" s="29">
        <f t="shared" ref="J11:J13" si="1">AVERAGE(G11:I11)</f>
        <v>2093.3333333333335</v>
      </c>
      <c r="K11" s="25">
        <f t="shared" ref="K11:K13" si="2">STDEV(G11:I11)</f>
        <v>20.816659994661325</v>
      </c>
      <c r="L11" s="15">
        <f t="shared" ref="L11:L13" si="3">K11/J11</f>
        <v>9.944264328659868E-3</v>
      </c>
      <c r="M11" s="24">
        <f t="shared" ref="M11:M13" si="4">MIN(F11:I11)</f>
        <v>2070</v>
      </c>
      <c r="N11" s="21">
        <f t="shared" si="0"/>
        <v>248400</v>
      </c>
    </row>
    <row r="12" spans="1:14" ht="36.75" customHeight="1" x14ac:dyDescent="0.25">
      <c r="A12" s="14">
        <v>3</v>
      </c>
      <c r="B12" s="30" t="s">
        <v>31</v>
      </c>
      <c r="C12" s="28">
        <v>1</v>
      </c>
      <c r="D12" s="20" t="s">
        <v>22</v>
      </c>
      <c r="E12" s="14" t="s">
        <v>33</v>
      </c>
      <c r="F12" s="27"/>
      <c r="G12" s="31">
        <v>2850</v>
      </c>
      <c r="H12" s="32">
        <v>2890</v>
      </c>
      <c r="I12" s="31">
        <v>2900</v>
      </c>
      <c r="J12" s="29">
        <f t="shared" si="1"/>
        <v>2880</v>
      </c>
      <c r="K12" s="25">
        <f t="shared" si="2"/>
        <v>26.457513110645905</v>
      </c>
      <c r="L12" s="15">
        <f t="shared" si="3"/>
        <v>9.1866364967520507E-3</v>
      </c>
      <c r="M12" s="24">
        <f t="shared" si="4"/>
        <v>2850</v>
      </c>
      <c r="N12" s="21">
        <f t="shared" si="0"/>
        <v>2850</v>
      </c>
    </row>
    <row r="13" spans="1:14" ht="48" customHeight="1" x14ac:dyDescent="0.25">
      <c r="A13" s="14">
        <v>4</v>
      </c>
      <c r="B13" s="30" t="s">
        <v>32</v>
      </c>
      <c r="C13" s="28">
        <v>1</v>
      </c>
      <c r="D13" s="20" t="s">
        <v>22</v>
      </c>
      <c r="E13" s="14" t="s">
        <v>34</v>
      </c>
      <c r="F13" s="27"/>
      <c r="G13" s="31">
        <v>2690</v>
      </c>
      <c r="H13" s="32">
        <v>2700</v>
      </c>
      <c r="I13" s="31">
        <v>2710</v>
      </c>
      <c r="J13" s="29">
        <f t="shared" si="1"/>
        <v>2700</v>
      </c>
      <c r="K13" s="25">
        <f t="shared" si="2"/>
        <v>10</v>
      </c>
      <c r="L13" s="15">
        <f t="shared" si="3"/>
        <v>3.7037037037037038E-3</v>
      </c>
      <c r="M13" s="24">
        <f t="shared" si="4"/>
        <v>2690</v>
      </c>
      <c r="N13" s="21">
        <f t="shared" si="0"/>
        <v>2690</v>
      </c>
    </row>
    <row r="14" spans="1:14" x14ac:dyDescent="0.25">
      <c r="A14" s="35" t="s">
        <v>10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7"/>
      <c r="N14" s="21">
        <f>SUM(N10:N13)</f>
        <v>478340</v>
      </c>
    </row>
    <row r="15" spans="1:14" ht="18" customHeight="1" x14ac:dyDescent="0.25">
      <c r="A15" s="5"/>
      <c r="B15" s="9"/>
      <c r="C15" s="10"/>
      <c r="D15" s="11"/>
      <c r="E15" s="5"/>
      <c r="F15" s="12"/>
      <c r="G15" s="5"/>
      <c r="H15" s="5"/>
      <c r="I15" s="5"/>
      <c r="J15" s="13"/>
      <c r="K15" s="13"/>
      <c r="L15" s="13"/>
      <c r="M15" s="13"/>
      <c r="N15" s="13"/>
    </row>
    <row r="16" spans="1:14" ht="30" customHeight="1" x14ac:dyDescent="0.25">
      <c r="A16" s="38" t="s">
        <v>11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</row>
    <row r="17" spans="1:14" ht="48" customHeight="1" x14ac:dyDescent="0.25">
      <c r="A17" s="38" t="s">
        <v>17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</row>
    <row r="18" spans="1:14" s="19" customFormat="1" ht="42" customHeight="1" x14ac:dyDescent="0.25">
      <c r="A18" s="39" t="s">
        <v>14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</row>
    <row r="19" spans="1:14" ht="60" customHeight="1" x14ac:dyDescent="0.25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</row>
    <row r="20" spans="1:14" ht="22.5" customHeight="1" x14ac:dyDescent="0.25">
      <c r="A20" s="33" t="s">
        <v>27</v>
      </c>
      <c r="B20" s="34"/>
      <c r="C20" s="34"/>
      <c r="D20" s="34"/>
      <c r="E20" s="16"/>
      <c r="F20" s="17"/>
      <c r="G20" s="16"/>
      <c r="H20" s="16"/>
      <c r="I20" s="16"/>
      <c r="J20" s="18"/>
      <c r="K20" s="18"/>
      <c r="L20" s="18"/>
      <c r="M20" s="18"/>
      <c r="N20" s="18"/>
    </row>
  </sheetData>
  <mergeCells count="22">
    <mergeCell ref="G6:I6"/>
    <mergeCell ref="A1:N1"/>
    <mergeCell ref="A2:N2"/>
    <mergeCell ref="A4:N4"/>
    <mergeCell ref="A6:A8"/>
    <mergeCell ref="B6:B8"/>
    <mergeCell ref="C6:C8"/>
    <mergeCell ref="D6:D8"/>
    <mergeCell ref="E6:E8"/>
    <mergeCell ref="F6:F8"/>
    <mergeCell ref="J6:L6"/>
    <mergeCell ref="M6:M8"/>
    <mergeCell ref="N6:N8"/>
    <mergeCell ref="J7:J8"/>
    <mergeCell ref="K7:K8"/>
    <mergeCell ref="L7:L8"/>
    <mergeCell ref="A20:D20"/>
    <mergeCell ref="A14:M14"/>
    <mergeCell ref="A16:N16"/>
    <mergeCell ref="A17:N17"/>
    <mergeCell ref="A18:N18"/>
    <mergeCell ref="A19:N19"/>
  </mergeCells>
  <pageMargins left="0.7" right="0.7" top="0.75" bottom="0.75" header="0.3" footer="0.3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2026-06-10T08:47:45Z</dcterms:modified>
</cp:coreProperties>
</file>