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rhS\Desktop\Закупки с 21.01.2025\0. НЕФРОЛОГИЯ и 2-ая ХИРУРГИЯ мебель медицинская\0. п.6-19 заявки ЭМ без РУ\"/>
    </mc:Choice>
  </mc:AlternateContent>
  <xr:revisionPtr revIDLastSave="0" documentId="13_ncr:1_{3F83C5C5-7B4C-4694-8542-AD90F0E3CA55}" xr6:coauthVersionLast="47" xr6:coauthVersionMax="47" xr10:uidLastSave="{00000000-0000-0000-0000-000000000000}"/>
  <bookViews>
    <workbookView xWindow="-120" yWindow="480" windowWidth="25440" windowHeight="15390" xr2:uid="{00000000-000D-0000-FFFF-FFFF00000000}"/>
  </bookViews>
  <sheets>
    <sheet name="Лист1" sheetId="10" r:id="rId1"/>
  </sheets>
  <definedNames>
    <definedName name="_Hlk122436972" localSheetId="0">Лист1!#REF!</definedName>
  </definedNames>
  <calcPr calcId="191029" fullPrecision="0"/>
</workbook>
</file>

<file path=xl/calcChain.xml><?xml version="1.0" encoding="utf-8"?>
<calcChain xmlns="http://schemas.openxmlformats.org/spreadsheetml/2006/main">
  <c r="L8" i="10" l="1"/>
  <c r="M8" i="10" s="1"/>
  <c r="L9" i="10"/>
  <c r="M9" i="10" s="1"/>
  <c r="L10" i="10"/>
  <c r="M10" i="10" s="1"/>
  <c r="L7" i="10"/>
  <c r="M7" i="10" s="1"/>
  <c r="J8" i="10"/>
  <c r="K8" i="10" s="1"/>
  <c r="J9" i="10"/>
  <c r="J10" i="10"/>
  <c r="K10" i="10" s="1"/>
  <c r="I8" i="10"/>
  <c r="I9" i="10"/>
  <c r="I10" i="10"/>
  <c r="A8" i="10"/>
  <c r="A9" i="10" s="1"/>
  <c r="A10" i="10" s="1"/>
  <c r="J7" i="10"/>
  <c r="I7" i="10"/>
  <c r="K9" i="10" l="1"/>
  <c r="M11" i="10"/>
  <c r="K7" i="10"/>
</calcChain>
</file>

<file path=xl/sharedStrings.xml><?xml version="1.0" encoding="utf-8"?>
<sst xmlns="http://schemas.openxmlformats.org/spreadsheetml/2006/main" count="33" uniqueCount="29">
  <si>
    <t>№ п/п</t>
  </si>
  <si>
    <t>Определение однородности совокупности значений выявленных цен</t>
  </si>
  <si>
    <t>Наименьшая цена единицы из собранных заказчиком цен, с НДС (ЦЕМ2)</t>
  </si>
  <si>
    <t>НМЦК, руб. с НДС</t>
  </si>
  <si>
    <t>&lt;ц&gt; - средн. арифм. величина цены единицы товара, работы, услуги, руб.</t>
  </si>
  <si>
    <t>Среднее квадратичное отклонение</t>
  </si>
  <si>
    <t xml:space="preserve">V - коэф-нт вариации </t>
  </si>
  <si>
    <t>Наименование товара (работы, услуги)</t>
  </si>
  <si>
    <t>ед. изм.</t>
  </si>
  <si>
    <t>КТРУ/ОКПД2</t>
  </si>
  <si>
    <t>Исполнитель   Е.А. Трифонова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</si>
  <si>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12 таблицы расчета).</t>
  </si>
  <si>
    <t>кол-во услуг</t>
  </si>
  <si>
    <t>штука</t>
  </si>
  <si>
    <t>Начальная (макисмальная) цена контракта:</t>
  </si>
  <si>
    <t>источники информации</t>
  </si>
  <si>
    <t>Обоснование начальной (максимальной) цены контракта</t>
  </si>
  <si>
    <t xml:space="preserve">Дозатор настенный локтевой </t>
  </si>
  <si>
    <t>Диспенсер гигиенических средств</t>
  </si>
  <si>
    <t>Диспенсер для средств индивидуальной защиты</t>
  </si>
  <si>
    <t>Контейнер для лекарств</t>
  </si>
  <si>
    <t>25.99.12.112</t>
  </si>
  <si>
    <t>25.99.12.112-00000134</t>
  </si>
  <si>
    <t>21.20.24.170</t>
  </si>
  <si>
    <t>КП №1  от 03.06.2026 №81  (Вх.№ 02091к/26 от 03.06.2026)</t>
  </si>
  <si>
    <t>КП №2  от 03.06.2026 № б/н (Вх.№ 02090к/26 от 03.06.2026)</t>
  </si>
  <si>
    <t>КП №3  от 03.06.2026 № б/н (Вх.№ 02092к/26 от 03.06.2026)</t>
  </si>
  <si>
    <t xml:space="preserve">При обосновании начальной (максимальной) цены контракта применялся: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поставщиков (подрядчиком, исполнителем)», заказчик устанавливает 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</si>
  <si>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Ведущий специалист контрактной службы                                                        В.В. Магнев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</si>
</sst>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"/>
    <numFmt numFmtId="165" formatCode="0.0%"/>
  </numFmts>
  <fonts count="9" x14ac:knownFonts="1">
    <font>
      <sz val="11"/>
      <color theme="1"/>
      <name val="Calibri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.5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0"/>
      <color theme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" fontId="1" fillId="0" borderId="1" xfId="0" applyNumberFormat="1" applyFont="1" applyBorder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left" vertical="center" wrapText="1"/>
    </xf>
    <xf numFmtId="1" fontId="1" fillId="0" borderId="0" xfId="0" applyNumberFormat="1" applyFont="1" applyAlignment="1">
      <alignment horizontal="center" vertical="center" wrapText="1"/>
    </xf>
    <xf numFmtId="0" fontId="1" fillId="3" borderId="0" xfId="0" applyFont="1" applyFill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" fontId="1" fillId="0" borderId="0" xfId="0" applyNumberFormat="1" applyFont="1" applyAlignment="1">
      <alignment horizontal="left" vertical="center" wrapText="1"/>
    </xf>
    <xf numFmtId="1" fontId="1" fillId="0" borderId="0" xfId="0" applyNumberFormat="1" applyFont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4</xdr:row>
      <xdr:rowOff>514350</xdr:rowOff>
    </xdr:from>
    <xdr:to>
      <xdr:col>9</xdr:col>
      <xdr:colOff>605790</xdr:colOff>
      <xdr:row>4</xdr:row>
      <xdr:rowOff>518541</xdr:rowOff>
    </xdr:to>
    <xdr:pic>
      <xdr:nvPicPr>
        <xdr:cNvPr id="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200650" y="2390775"/>
          <a:ext cx="577215" cy="41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33057</xdr:colOff>
      <xdr:row>4</xdr:row>
      <xdr:rowOff>558613</xdr:rowOff>
    </xdr:from>
    <xdr:to>
      <xdr:col>10</xdr:col>
      <xdr:colOff>610272</xdr:colOff>
      <xdr:row>4</xdr:row>
      <xdr:rowOff>566233</xdr:rowOff>
    </xdr:to>
    <xdr:pic>
      <xdr:nvPicPr>
        <xdr:cNvPr id="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1882" y="2435038"/>
          <a:ext cx="577215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170554</xdr:colOff>
      <xdr:row>4</xdr:row>
      <xdr:rowOff>762897</xdr:rowOff>
    </xdr:from>
    <xdr:to>
      <xdr:col>9</xdr:col>
      <xdr:colOff>519057</xdr:colOff>
      <xdr:row>4</xdr:row>
      <xdr:rowOff>1604907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 rot="16200000">
          <a:off x="5095876" y="2886075"/>
          <a:ext cx="842010" cy="3485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96785</xdr:colOff>
      <xdr:row>4</xdr:row>
      <xdr:rowOff>846189</xdr:rowOff>
    </xdr:from>
    <xdr:to>
      <xdr:col>10</xdr:col>
      <xdr:colOff>456046</xdr:colOff>
      <xdr:row>4</xdr:row>
      <xdr:rowOff>1494270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 rot="16200000">
          <a:off x="5791200" y="2867024"/>
          <a:ext cx="648081" cy="3592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upki.gov.ru/epz/ktru/ktruCard/ktru-description.html?itemId=25.99.12.112-00000134&amp;backUrl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>
      <selection activeCell="O18" sqref="O18"/>
    </sheetView>
  </sheetViews>
  <sheetFormatPr defaultColWidth="9" defaultRowHeight="12.75" x14ac:dyDescent="0.2"/>
  <cols>
    <col min="1" max="1" width="4.28515625" style="7" customWidth="1"/>
    <col min="2" max="2" width="21.5703125" style="7" customWidth="1"/>
    <col min="3" max="3" width="13.140625" style="7" customWidth="1"/>
    <col min="4" max="4" width="10.85546875" style="7" customWidth="1"/>
    <col min="5" max="5" width="11.28515625" style="7" customWidth="1"/>
    <col min="6" max="6" width="10.5703125" style="7" customWidth="1"/>
    <col min="7" max="7" width="6.140625" style="7" customWidth="1"/>
    <col min="8" max="8" width="5.28515625" style="10" customWidth="1"/>
    <col min="9" max="9" width="11.28515625" style="7" customWidth="1"/>
    <col min="10" max="10" width="10" style="7" customWidth="1"/>
    <col min="11" max="11" width="11.7109375" style="7" customWidth="1"/>
    <col min="12" max="12" width="11.42578125" style="7" customWidth="1"/>
    <col min="13" max="13" width="12.85546875" style="7" customWidth="1"/>
    <col min="14" max="16384" width="9" style="7"/>
  </cols>
  <sheetData>
    <row r="1" spans="1:15" x14ac:dyDescent="0.2">
      <c r="A1" s="30" t="s">
        <v>16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5" ht="11.25" customHeight="1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5" ht="54.75" customHeight="1" x14ac:dyDescent="0.2">
      <c r="A3" s="31" t="s">
        <v>11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5" ht="47.25" customHeight="1" x14ac:dyDescent="0.2">
      <c r="A4" s="32" t="s">
        <v>0</v>
      </c>
      <c r="B4" s="33" t="s">
        <v>7</v>
      </c>
      <c r="C4" s="17"/>
      <c r="D4" s="33" t="s">
        <v>15</v>
      </c>
      <c r="E4" s="33"/>
      <c r="F4" s="33"/>
      <c r="G4" s="33" t="s">
        <v>12</v>
      </c>
      <c r="H4" s="34" t="s">
        <v>8</v>
      </c>
      <c r="I4" s="35" t="s">
        <v>1</v>
      </c>
      <c r="J4" s="35"/>
      <c r="K4" s="35"/>
      <c r="L4" s="35" t="s">
        <v>2</v>
      </c>
      <c r="M4" s="36" t="s">
        <v>3</v>
      </c>
    </row>
    <row r="5" spans="1:15" ht="168" customHeight="1" x14ac:dyDescent="0.2">
      <c r="A5" s="32"/>
      <c r="B5" s="33"/>
      <c r="C5" s="17" t="s">
        <v>9</v>
      </c>
      <c r="D5" s="8" t="s">
        <v>24</v>
      </c>
      <c r="E5" s="8" t="s">
        <v>25</v>
      </c>
      <c r="F5" s="8" t="s">
        <v>26</v>
      </c>
      <c r="G5" s="33"/>
      <c r="H5" s="33"/>
      <c r="I5" s="1" t="s">
        <v>4</v>
      </c>
      <c r="J5" s="2" t="s">
        <v>5</v>
      </c>
      <c r="K5" s="3" t="s">
        <v>6</v>
      </c>
      <c r="L5" s="35"/>
      <c r="M5" s="36"/>
      <c r="O5" s="15"/>
    </row>
    <row r="6" spans="1:15" ht="13.5" thickBot="1" x14ac:dyDescent="0.25">
      <c r="A6" s="4">
        <v>1</v>
      </c>
      <c r="B6" s="4">
        <v>2</v>
      </c>
      <c r="C6" s="4"/>
      <c r="D6" s="5">
        <v>3</v>
      </c>
      <c r="E6" s="5">
        <v>4</v>
      </c>
      <c r="F6" s="5">
        <v>5</v>
      </c>
      <c r="G6" s="4">
        <v>8</v>
      </c>
      <c r="H6" s="11">
        <v>9</v>
      </c>
      <c r="I6" s="6">
        <v>10</v>
      </c>
      <c r="J6" s="6">
        <v>11</v>
      </c>
      <c r="K6" s="6">
        <v>12</v>
      </c>
      <c r="L6" s="6">
        <v>14</v>
      </c>
      <c r="M6" s="6">
        <v>15</v>
      </c>
      <c r="O6" s="16"/>
    </row>
    <row r="7" spans="1:15" ht="26.25" thickBot="1" x14ac:dyDescent="0.25">
      <c r="A7" s="4">
        <v>1</v>
      </c>
      <c r="B7" s="22" t="s">
        <v>17</v>
      </c>
      <c r="C7" s="22" t="s">
        <v>21</v>
      </c>
      <c r="D7" s="19">
        <v>1900</v>
      </c>
      <c r="E7" s="19">
        <v>2100</v>
      </c>
      <c r="F7" s="19">
        <v>1800</v>
      </c>
      <c r="G7" s="23">
        <v>8</v>
      </c>
      <c r="H7" s="11" t="s">
        <v>13</v>
      </c>
      <c r="I7" s="1">
        <f t="shared" ref="I7:I10" si="0">(D7+E7+F7)/3</f>
        <v>1933.33</v>
      </c>
      <c r="J7" s="1">
        <f t="shared" ref="J7:J10" si="1">STDEV(D7:F7)</f>
        <v>152.75</v>
      </c>
      <c r="K7" s="20">
        <f t="shared" ref="K7:K10" si="2">J7/I7</f>
        <v>7.9000000000000001E-2</v>
      </c>
      <c r="L7" s="1">
        <f>F7</f>
        <v>1800</v>
      </c>
      <c r="M7" s="18">
        <f>L7*G7</f>
        <v>14400</v>
      </c>
      <c r="O7" s="16"/>
    </row>
    <row r="8" spans="1:15" ht="26.25" thickBot="1" x14ac:dyDescent="0.25">
      <c r="A8" s="4">
        <f>1+A7</f>
        <v>2</v>
      </c>
      <c r="B8" s="22" t="s">
        <v>18</v>
      </c>
      <c r="C8" s="38" t="s">
        <v>22</v>
      </c>
      <c r="D8" s="19">
        <v>2561.1999999999998</v>
      </c>
      <c r="E8" s="19">
        <v>2800</v>
      </c>
      <c r="F8" s="19">
        <v>2460</v>
      </c>
      <c r="G8" s="24">
        <v>4</v>
      </c>
      <c r="H8" s="11" t="s">
        <v>13</v>
      </c>
      <c r="I8" s="1">
        <f t="shared" si="0"/>
        <v>2607.0700000000002</v>
      </c>
      <c r="J8" s="1">
        <f t="shared" si="1"/>
        <v>174.58</v>
      </c>
      <c r="K8" s="20">
        <f t="shared" si="2"/>
        <v>6.7000000000000004E-2</v>
      </c>
      <c r="L8" s="1">
        <f t="shared" ref="L8:L10" si="3">F8</f>
        <v>2460</v>
      </c>
      <c r="M8" s="18">
        <f t="shared" ref="M8:M10" si="4">L8*G8</f>
        <v>9840</v>
      </c>
      <c r="O8" s="16"/>
    </row>
    <row r="9" spans="1:15" ht="26.25" thickBot="1" x14ac:dyDescent="0.25">
      <c r="A9" s="4">
        <f t="shared" ref="A9:A10" si="5">1+A8</f>
        <v>3</v>
      </c>
      <c r="B9" s="22" t="s">
        <v>19</v>
      </c>
      <c r="C9" s="22" t="s">
        <v>21</v>
      </c>
      <c r="D9" s="19">
        <v>6724</v>
      </c>
      <c r="E9" s="19">
        <v>6950</v>
      </c>
      <c r="F9" s="19">
        <v>6450</v>
      </c>
      <c r="G9" s="24">
        <v>4</v>
      </c>
      <c r="H9" s="11" t="s">
        <v>13</v>
      </c>
      <c r="I9" s="1">
        <f t="shared" si="0"/>
        <v>6708</v>
      </c>
      <c r="J9" s="1">
        <f t="shared" si="1"/>
        <v>250.38</v>
      </c>
      <c r="K9" s="20">
        <f t="shared" si="2"/>
        <v>3.73E-2</v>
      </c>
      <c r="L9" s="1">
        <f t="shared" si="3"/>
        <v>6450</v>
      </c>
      <c r="M9" s="18">
        <f t="shared" si="4"/>
        <v>25800</v>
      </c>
      <c r="O9" s="16"/>
    </row>
    <row r="10" spans="1:15" ht="26.25" thickBot="1" x14ac:dyDescent="0.25">
      <c r="A10" s="4">
        <f t="shared" si="5"/>
        <v>4</v>
      </c>
      <c r="B10" s="22" t="s">
        <v>20</v>
      </c>
      <c r="C10" s="37" t="s">
        <v>23</v>
      </c>
      <c r="D10" s="19">
        <v>1020</v>
      </c>
      <c r="E10" s="19">
        <v>1200</v>
      </c>
      <c r="F10" s="19">
        <v>990.5</v>
      </c>
      <c r="G10" s="24">
        <v>8</v>
      </c>
      <c r="H10" s="11" t="s">
        <v>13</v>
      </c>
      <c r="I10" s="1">
        <f t="shared" si="0"/>
        <v>1070.17</v>
      </c>
      <c r="J10" s="1">
        <f t="shared" si="1"/>
        <v>113.4</v>
      </c>
      <c r="K10" s="20">
        <f t="shared" si="2"/>
        <v>0.106</v>
      </c>
      <c r="L10" s="1">
        <f t="shared" si="3"/>
        <v>990.5</v>
      </c>
      <c r="M10" s="18">
        <f t="shared" si="4"/>
        <v>7924</v>
      </c>
      <c r="O10" s="16"/>
    </row>
    <row r="11" spans="1:15" x14ac:dyDescent="0.2">
      <c r="A11" s="21"/>
      <c r="B11" s="25" t="s">
        <v>14</v>
      </c>
      <c r="C11" s="25"/>
      <c r="D11" s="25"/>
      <c r="E11" s="26"/>
      <c r="F11" s="26"/>
      <c r="G11" s="26"/>
      <c r="H11" s="26"/>
      <c r="I11" s="26"/>
      <c r="J11" s="26"/>
      <c r="K11" s="26"/>
      <c r="L11" s="26"/>
      <c r="M11" s="9">
        <f>SUM(M7:M10)</f>
        <v>57964</v>
      </c>
    </row>
    <row r="12" spans="1:15" ht="104.25" customHeight="1" x14ac:dyDescent="0.2">
      <c r="A12" s="29" t="s">
        <v>27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1:15" x14ac:dyDescent="0.2">
      <c r="A13" s="27" t="s">
        <v>28</v>
      </c>
      <c r="B13" s="27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4" spans="1:15" x14ac:dyDescent="0.2">
      <c r="A14" s="12"/>
      <c r="B14" s="12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5" spans="1:15" x14ac:dyDescent="0.2">
      <c r="A15" s="27" t="s">
        <v>10</v>
      </c>
      <c r="B15" s="27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5" x14ac:dyDescent="0.2">
      <c r="A16" s="12"/>
      <c r="B16" s="12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</row>
    <row r="17" spans="1:13" x14ac:dyDescent="0.2">
      <c r="A17" s="12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2">
      <c r="A18" s="27"/>
      <c r="B18" s="27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20" spans="1:13" x14ac:dyDescent="0.2">
      <c r="F20" s="14"/>
    </row>
  </sheetData>
  <mergeCells count="16">
    <mergeCell ref="A1:M1"/>
    <mergeCell ref="A2:M2"/>
    <mergeCell ref="A3:M3"/>
    <mergeCell ref="A4:A5"/>
    <mergeCell ref="B4:B5"/>
    <mergeCell ref="D4:F4"/>
    <mergeCell ref="G4:G5"/>
    <mergeCell ref="H4:H5"/>
    <mergeCell ref="I4:K4"/>
    <mergeCell ref="L4:L5"/>
    <mergeCell ref="M4:M5"/>
    <mergeCell ref="B11:L11"/>
    <mergeCell ref="A15:M15"/>
    <mergeCell ref="A12:M12"/>
    <mergeCell ref="A18:M18"/>
    <mergeCell ref="A13:M13"/>
  </mergeCells>
  <hyperlinks>
    <hyperlink ref="C8" r:id="rId1" display="https://zakupki.gov.ru/epz/ktru/ktruCard/ktru-description.html?itemId=25.99.12.112-00000134&amp;backUrl=" xr:uid="{F3487F97-5729-4523-AFBB-85E7801D9940}"/>
  </hyperlinks>
  <pageMargins left="0.27559055118110237" right="0.31496062992125984" top="0.43307086614173229" bottom="0.35433070866141736" header="0.31496062992125984" footer="0.31496062992125984"/>
  <pageSetup paperSize="9" scale="9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Архипова Светлана Александровна</cp:lastModifiedBy>
  <cp:lastPrinted>2026-06-03T08:59:46Z</cp:lastPrinted>
  <dcterms:created xsi:type="dcterms:W3CDTF">2011-08-15T06:57:00Z</dcterms:created>
  <dcterms:modified xsi:type="dcterms:W3CDTF">2026-06-03T08:59:47Z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B0A3839E5F1B47ECB49B2EF5064B84CB</vt:lpwstr>
  </property>
  <property fmtid="{D5CDD505-2E9C-101B-9397-08002B2CF9AE}" pid="3" name="KSOProductBuildVer">
    <vt:lpwstr>1049-11.2.0.11074</vt:lpwstr>
  </property>
</Properties>
</file>