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\Desktop\КОНТРАКТЫ\2026\!!! ЗАКУПКИ ЛАГЕРЬ ДРУЖНЫХ\Канцтовары\"/>
    </mc:Choice>
  </mc:AlternateContent>
  <bookViews>
    <workbookView xWindow="0" yWindow="0" windowWidth="24000" windowHeight="9735"/>
  </bookViews>
  <sheets>
    <sheet name="Принтеры" sheetId="4" r:id="rId1"/>
  </sheets>
  <calcPr calcId="152511"/>
</workbook>
</file>

<file path=xl/calcChain.xml><?xml version="1.0" encoding="utf-8"?>
<calcChain xmlns="http://schemas.openxmlformats.org/spreadsheetml/2006/main">
  <c r="H38" i="4" l="1"/>
  <c r="K38" i="4"/>
  <c r="L38" i="4"/>
  <c r="M38" i="4" s="1"/>
  <c r="N38" i="4"/>
  <c r="H68" i="4" l="1"/>
  <c r="K68" i="4"/>
  <c r="L68" i="4"/>
  <c r="M68" i="4" s="1"/>
  <c r="N68" i="4"/>
  <c r="H69" i="4"/>
  <c r="K69" i="4"/>
  <c r="L69" i="4"/>
  <c r="N69" i="4"/>
  <c r="H10" i="4"/>
  <c r="N10" i="4" s="1"/>
  <c r="K10" i="4"/>
  <c r="L10" i="4"/>
  <c r="M10" i="4" s="1"/>
  <c r="H11" i="4"/>
  <c r="K11" i="4"/>
  <c r="L11" i="4"/>
  <c r="M11" i="4" s="1"/>
  <c r="N11" i="4"/>
  <c r="H12" i="4"/>
  <c r="K12" i="4"/>
  <c r="L12" i="4"/>
  <c r="M12" i="4" s="1"/>
  <c r="N12" i="4"/>
  <c r="H13" i="4"/>
  <c r="N13" i="4" s="1"/>
  <c r="K13" i="4"/>
  <c r="L13" i="4"/>
  <c r="M13" i="4" s="1"/>
  <c r="H14" i="4"/>
  <c r="N14" i="4" s="1"/>
  <c r="K14" i="4"/>
  <c r="L14" i="4"/>
  <c r="M14" i="4" s="1"/>
  <c r="H15" i="4"/>
  <c r="N15" i="4" s="1"/>
  <c r="K15" i="4"/>
  <c r="L15" i="4"/>
  <c r="H16" i="4"/>
  <c r="N16" i="4" s="1"/>
  <c r="K16" i="4"/>
  <c r="L16" i="4"/>
  <c r="H17" i="4"/>
  <c r="N17" i="4" s="1"/>
  <c r="K17" i="4"/>
  <c r="L17" i="4"/>
  <c r="M17" i="4" s="1"/>
  <c r="H18" i="4"/>
  <c r="N18" i="4" s="1"/>
  <c r="K18" i="4"/>
  <c r="L18" i="4"/>
  <c r="M18" i="4" s="1"/>
  <c r="H19" i="4"/>
  <c r="N19" i="4" s="1"/>
  <c r="K19" i="4"/>
  <c r="L19" i="4"/>
  <c r="M19" i="4" s="1"/>
  <c r="H20" i="4"/>
  <c r="N20" i="4" s="1"/>
  <c r="K20" i="4"/>
  <c r="L20" i="4"/>
  <c r="H21" i="4"/>
  <c r="N21" i="4" s="1"/>
  <c r="K21" i="4"/>
  <c r="L21" i="4"/>
  <c r="M21" i="4" s="1"/>
  <c r="H22" i="4"/>
  <c r="N22" i="4" s="1"/>
  <c r="K22" i="4"/>
  <c r="L22" i="4"/>
  <c r="M22" i="4" s="1"/>
  <c r="H23" i="4"/>
  <c r="N23" i="4" s="1"/>
  <c r="K23" i="4"/>
  <c r="L23" i="4"/>
  <c r="M23" i="4" s="1"/>
  <c r="H24" i="4"/>
  <c r="N24" i="4" s="1"/>
  <c r="K24" i="4"/>
  <c r="L24" i="4"/>
  <c r="H25" i="4"/>
  <c r="N25" i="4" s="1"/>
  <c r="K25" i="4"/>
  <c r="L25" i="4"/>
  <c r="M25" i="4" s="1"/>
  <c r="H26" i="4"/>
  <c r="N26" i="4" s="1"/>
  <c r="K26" i="4"/>
  <c r="L26" i="4"/>
  <c r="H27" i="4"/>
  <c r="N27" i="4" s="1"/>
  <c r="K27" i="4"/>
  <c r="L27" i="4"/>
  <c r="M27" i="4" s="1"/>
  <c r="H28" i="4"/>
  <c r="N28" i="4" s="1"/>
  <c r="K28" i="4"/>
  <c r="L28" i="4"/>
  <c r="H29" i="4"/>
  <c r="N29" i="4" s="1"/>
  <c r="K29" i="4"/>
  <c r="L29" i="4"/>
  <c r="M29" i="4" s="1"/>
  <c r="H30" i="4"/>
  <c r="N30" i="4" s="1"/>
  <c r="K30" i="4"/>
  <c r="L30" i="4"/>
  <c r="M30" i="4" s="1"/>
  <c r="H31" i="4"/>
  <c r="N31" i="4" s="1"/>
  <c r="K31" i="4"/>
  <c r="L31" i="4"/>
  <c r="M31" i="4" s="1"/>
  <c r="H32" i="4"/>
  <c r="N32" i="4" s="1"/>
  <c r="K32" i="4"/>
  <c r="L32" i="4"/>
  <c r="H33" i="4"/>
  <c r="N33" i="4" s="1"/>
  <c r="K33" i="4"/>
  <c r="L33" i="4"/>
  <c r="M33" i="4" s="1"/>
  <c r="H34" i="4"/>
  <c r="K34" i="4"/>
  <c r="L34" i="4"/>
  <c r="M34" i="4" s="1"/>
  <c r="N34" i="4"/>
  <c r="H35" i="4"/>
  <c r="N35" i="4" s="1"/>
  <c r="K35" i="4"/>
  <c r="L35" i="4"/>
  <c r="H36" i="4"/>
  <c r="N36" i="4" s="1"/>
  <c r="K36" i="4"/>
  <c r="L36" i="4"/>
  <c r="M36" i="4" s="1"/>
  <c r="H37" i="4"/>
  <c r="N37" i="4" s="1"/>
  <c r="K37" i="4"/>
  <c r="L37" i="4"/>
  <c r="M37" i="4" s="1"/>
  <c r="H39" i="4"/>
  <c r="N39" i="4" s="1"/>
  <c r="K39" i="4"/>
  <c r="L39" i="4"/>
  <c r="M39" i="4"/>
  <c r="H40" i="4"/>
  <c r="N40" i="4" s="1"/>
  <c r="K40" i="4"/>
  <c r="L40" i="4"/>
  <c r="M40" i="4" s="1"/>
  <c r="H41" i="4"/>
  <c r="N41" i="4" s="1"/>
  <c r="K41" i="4"/>
  <c r="L41" i="4"/>
  <c r="H42" i="4"/>
  <c r="N42" i="4" s="1"/>
  <c r="K42" i="4"/>
  <c r="L42" i="4"/>
  <c r="M42" i="4" s="1"/>
  <c r="H43" i="4"/>
  <c r="K43" i="4"/>
  <c r="L43" i="4"/>
  <c r="M43" i="4" s="1"/>
  <c r="N43" i="4"/>
  <c r="H44" i="4"/>
  <c r="K44" i="4"/>
  <c r="L44" i="4"/>
  <c r="M44" i="4" s="1"/>
  <c r="N44" i="4"/>
  <c r="H45" i="4"/>
  <c r="K45" i="4"/>
  <c r="L45" i="4"/>
  <c r="M45" i="4" s="1"/>
  <c r="N45" i="4"/>
  <c r="H46" i="4"/>
  <c r="N46" i="4" s="1"/>
  <c r="K46" i="4"/>
  <c r="L46" i="4"/>
  <c r="M46" i="4" s="1"/>
  <c r="H47" i="4"/>
  <c r="N47" i="4" s="1"/>
  <c r="K47" i="4"/>
  <c r="L47" i="4"/>
  <c r="M47" i="4" s="1"/>
  <c r="H48" i="4"/>
  <c r="N48" i="4" s="1"/>
  <c r="K48" i="4"/>
  <c r="L48" i="4"/>
  <c r="H49" i="4"/>
  <c r="N49" i="4" s="1"/>
  <c r="K49" i="4"/>
  <c r="L49" i="4"/>
  <c r="M49" i="4" s="1"/>
  <c r="H50" i="4"/>
  <c r="N50" i="4" s="1"/>
  <c r="K50" i="4"/>
  <c r="L50" i="4"/>
  <c r="M50" i="4" s="1"/>
  <c r="H51" i="4"/>
  <c r="N51" i="4" s="1"/>
  <c r="K51" i="4"/>
  <c r="L51" i="4"/>
  <c r="H52" i="4"/>
  <c r="N52" i="4" s="1"/>
  <c r="K52" i="4"/>
  <c r="L52" i="4"/>
  <c r="H53" i="4"/>
  <c r="N53" i="4" s="1"/>
  <c r="K53" i="4"/>
  <c r="L53" i="4"/>
  <c r="M53" i="4" s="1"/>
  <c r="H54" i="4"/>
  <c r="K54" i="4"/>
  <c r="L54" i="4"/>
  <c r="M54" i="4" s="1"/>
  <c r="N54" i="4"/>
  <c r="H55" i="4"/>
  <c r="K55" i="4"/>
  <c r="L55" i="4"/>
  <c r="M55" i="4" s="1"/>
  <c r="N55" i="4"/>
  <c r="M51" i="4" l="1"/>
  <c r="M35" i="4"/>
  <c r="M69" i="4"/>
  <c r="M52" i="4"/>
  <c r="M48" i="4"/>
  <c r="M41" i="4"/>
  <c r="M32" i="4"/>
  <c r="M28" i="4"/>
  <c r="M26" i="4"/>
  <c r="M24" i="4"/>
  <c r="M20" i="4"/>
  <c r="M16" i="4"/>
  <c r="M15" i="4"/>
  <c r="K58" i="4"/>
  <c r="H60" i="4"/>
  <c r="N60" i="4" s="1"/>
  <c r="K60" i="4"/>
  <c r="L60" i="4"/>
  <c r="M60" i="4" s="1"/>
  <c r="H61" i="4"/>
  <c r="N61" i="4" s="1"/>
  <c r="K61" i="4"/>
  <c r="L61" i="4"/>
  <c r="H62" i="4"/>
  <c r="N62" i="4" s="1"/>
  <c r="K62" i="4"/>
  <c r="L62" i="4"/>
  <c r="H63" i="4"/>
  <c r="N63" i="4" s="1"/>
  <c r="K63" i="4"/>
  <c r="L63" i="4"/>
  <c r="H64" i="4"/>
  <c r="N64" i="4" s="1"/>
  <c r="K64" i="4"/>
  <c r="L64" i="4"/>
  <c r="M64" i="4" s="1"/>
  <c r="H65" i="4"/>
  <c r="N65" i="4" s="1"/>
  <c r="K65" i="4"/>
  <c r="L65" i="4"/>
  <c r="H66" i="4"/>
  <c r="N66" i="4" s="1"/>
  <c r="K66" i="4"/>
  <c r="L66" i="4"/>
  <c r="H67" i="4"/>
  <c r="N67" i="4" s="1"/>
  <c r="K67" i="4"/>
  <c r="L67" i="4"/>
  <c r="M67" i="4" l="1"/>
  <c r="M61" i="4"/>
  <c r="M62" i="4"/>
  <c r="M63" i="4"/>
  <c r="M66" i="4"/>
  <c r="M65" i="4"/>
  <c r="H56" i="4"/>
  <c r="N56" i="4" s="1"/>
  <c r="K56" i="4"/>
  <c r="L56" i="4"/>
  <c r="H57" i="4"/>
  <c r="N57" i="4" s="1"/>
  <c r="K57" i="4"/>
  <c r="L57" i="4"/>
  <c r="H58" i="4"/>
  <c r="N58" i="4" s="1"/>
  <c r="L58" i="4"/>
  <c r="H59" i="4"/>
  <c r="N59" i="4" s="1"/>
  <c r="K59" i="4"/>
  <c r="L59" i="4"/>
  <c r="N70" i="4" l="1"/>
  <c r="M56" i="4"/>
  <c r="M57" i="4"/>
  <c r="M58" i="4"/>
  <c r="M59" i="4"/>
</calcChain>
</file>

<file path=xl/sharedStrings.xml><?xml version="1.0" encoding="utf-8"?>
<sst xmlns="http://schemas.openxmlformats.org/spreadsheetml/2006/main" count="85" uniqueCount="82">
  <si>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</si>
  <si>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</si>
  <si>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</si>
  <si>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</si>
  <si>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</si>
  <si>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</si>
  <si>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</si>
  <si>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</si>
  <si>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</si>
  <si>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</si>
  <si>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</si>
  <si>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</si>
  <si>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</si>
  <si>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</si>
  <si>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</si>
  <si>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</si>
  <si>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>Директор</t>
  </si>
  <si>
    <t>И.В. Сидорова</t>
  </si>
  <si>
    <t>Ответы на запрос получены от 3 исполнителей.</t>
  </si>
  <si>
    <t xml:space="preserve">   НМЦК, руб. </t>
  </si>
  <si>
    <t>11=   8   /10</t>
  </si>
  <si>
    <t>Заказчиком было направлены запросы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</si>
  <si>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Бумага копировальная </t>
  </si>
  <si>
    <t xml:space="preserve">Картон канцелярский </t>
  </si>
  <si>
    <t>Краски акварельные медовые 24 цветов</t>
  </si>
  <si>
    <t xml:space="preserve">Лента разметочная полимерная </t>
  </si>
  <si>
    <t xml:space="preserve">Карандаш чернографитный </t>
  </si>
  <si>
    <t xml:space="preserve">Карандаши простые и цветные с грифелями в твердой оболочке </t>
  </si>
  <si>
    <t xml:space="preserve">Краски по ткани 6 цветов </t>
  </si>
  <si>
    <t xml:space="preserve">Краски по ткани 6 цветов флуоресцентные </t>
  </si>
  <si>
    <t xml:space="preserve">Гуашь Луч Классика 16 цветов  </t>
  </si>
  <si>
    <t xml:space="preserve">Фломастеры 18 шт </t>
  </si>
  <si>
    <t xml:space="preserve">Клей-карандаш 20гр </t>
  </si>
  <si>
    <t xml:space="preserve">Ватман бумага чертежная  </t>
  </si>
  <si>
    <t xml:space="preserve">Набор маркеров для ткани 4 цвета </t>
  </si>
  <si>
    <t xml:space="preserve">Гуашь 12 цветов  </t>
  </si>
  <si>
    <t xml:space="preserve">Набор маркеров для ткани 6 цвета </t>
  </si>
  <si>
    <t xml:space="preserve">Набор маркеров для скетчинга  12 цветов </t>
  </si>
  <si>
    <t xml:space="preserve">Нож универсальный усиленный с фиксатором </t>
  </si>
  <si>
    <t xml:space="preserve">Набор карандашей чернографитных художественных (12 штук) </t>
  </si>
  <si>
    <t xml:space="preserve">Набор кистей синтетика (10 штук в наборе) </t>
  </si>
  <si>
    <t xml:space="preserve">Скрепки металлические  </t>
  </si>
  <si>
    <t xml:space="preserve">Емкость для воды с крышка </t>
  </si>
  <si>
    <t xml:space="preserve">Клей ПВА 5 кг </t>
  </si>
  <si>
    <t xml:space="preserve">Фломастеры 12 шт </t>
  </si>
  <si>
    <t xml:space="preserve">Палитра </t>
  </si>
  <si>
    <t xml:space="preserve">Ластик треугольный  </t>
  </si>
  <si>
    <t>Клейкая лента желтая</t>
  </si>
  <si>
    <t xml:space="preserve">Клейкая лента зеленая </t>
  </si>
  <si>
    <t>Клейкая лента красная</t>
  </si>
  <si>
    <t xml:space="preserve">Клейкая лента оранжевая </t>
  </si>
  <si>
    <t>Плёнка-пакет для ламинирования (А4)  (100 штук в упаковке)</t>
  </si>
  <si>
    <t xml:space="preserve">Клей-карандаш 40гр </t>
  </si>
  <si>
    <t xml:space="preserve">Клейкая лента  </t>
  </si>
  <si>
    <t xml:space="preserve">Пластилин для детского творчества </t>
  </si>
  <si>
    <t xml:space="preserve">Мел школьный белый (100 шт.) </t>
  </si>
  <si>
    <t xml:space="preserve">Мел школьный белый (10 шт.) </t>
  </si>
  <si>
    <t>Линейка тип 6</t>
  </si>
  <si>
    <t xml:space="preserve">Ручка канцелярская </t>
  </si>
  <si>
    <t xml:space="preserve">Папка-планшет  A4 чёрная </t>
  </si>
  <si>
    <t xml:space="preserve">Кнопки канцелярские </t>
  </si>
  <si>
    <t xml:space="preserve">Точилки для карандашей механические </t>
  </si>
  <si>
    <t xml:space="preserve">Грамота А4 230 г/кв.м с тиснением фольгой (10 штук в упаковке)  </t>
  </si>
  <si>
    <t xml:space="preserve">Краски акриловые 12 цветов  </t>
  </si>
  <si>
    <t xml:space="preserve">Набор кистей (4 штук в наборе) </t>
  </si>
  <si>
    <t xml:space="preserve">Бумага цветная для печати зелёный интенсив (А4) </t>
  </si>
  <si>
    <t xml:space="preserve">Бумага цветная для печати красный интенсив (А4) </t>
  </si>
  <si>
    <t>Бумага цветная для печати желтый интенсив (А4)</t>
  </si>
  <si>
    <t xml:space="preserve">Бумага цветная для печати голубая интенсив (А4) </t>
  </si>
  <si>
    <t xml:space="preserve">Набор текстовыделителей  (толщина линии 1-5 мм, 5 цветов) </t>
  </si>
  <si>
    <t>Стикеры 38x51 мм неоновые (12 блоков)</t>
  </si>
  <si>
    <t xml:space="preserve">Стикеры 51x51 мм неоновые </t>
  </si>
  <si>
    <t xml:space="preserve">Ножницы канцелярские  </t>
  </si>
  <si>
    <t xml:space="preserve">Скобы для степлера 24/6 </t>
  </si>
  <si>
    <t xml:space="preserve">Степлер черный (скобы № 24/6, 26/6) </t>
  </si>
  <si>
    <t xml:space="preserve">Картон цветной (А4, 50 листов)  </t>
  </si>
  <si>
    <t>Плёнка-пакет для ламинирования (А3)  (100 штук в упаковке)</t>
  </si>
  <si>
    <t xml:space="preserve">Файл-вкладыш Комус А4 гладкий  </t>
  </si>
  <si>
    <t>Клейкая лента синяя</t>
  </si>
  <si>
    <t>ИЦИ №1           вх. № 1/2 от 09.06.2026</t>
  </si>
  <si>
    <t>ИЦИ №2                  вх.  № 2/2 от 09.06.2026</t>
  </si>
  <si>
    <t>ИЦИ №3             вх. № 3/2 от 09.06.2026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</si>
</sst>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name val="Trebuchet MS"/>
      <family val="2"/>
      <charset val="204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2" fillId="3" borderId="0">
      <alignment horizontal="left" vertical="center"/>
    </xf>
    <xf numFmtId="0" fontId="14" fillId="3" borderId="0">
      <alignment horizontal="right" vertical="center"/>
    </xf>
    <xf numFmtId="0" fontId="15" fillId="3" borderId="0">
      <alignment horizontal="right" vertical="center"/>
    </xf>
  </cellStyleXfs>
  <cellXfs count="4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0" xfId="0" applyFont="1"/>
    <xf numFmtId="2" fontId="13" fillId="2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2" fontId="17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9" fillId="2" borderId="8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righ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2" fontId="4" fillId="3" borderId="2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/>
    <xf numFmtId="4" fontId="4" fillId="0" borderId="2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4">
    <cellStyle name="S17" xfId="3"/>
    <cellStyle name="S20" xfId="2"/>
    <cellStyle name="S23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10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3</xdr:row>
      <xdr:rowOff>0</xdr:rowOff>
    </xdr:from>
    <xdr:to>
      <xdr:col>13</xdr:col>
      <xdr:colOff>609600</xdr:colOff>
      <xdr:row>3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57150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6</xdr:row>
      <xdr:rowOff>238125</xdr:rowOff>
    </xdr:to>
    <xdr:pic>
      <xdr:nvPicPr>
        <xdr:cNvPr id="10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13525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68036</xdr:colOff>
      <xdr:row>7</xdr:row>
      <xdr:rowOff>204107</xdr:rowOff>
    </xdr:from>
    <xdr:to>
      <xdr:col>7</xdr:col>
      <xdr:colOff>763040</xdr:colOff>
      <xdr:row>7</xdr:row>
      <xdr:rowOff>874725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88679" y="1864178"/>
          <a:ext cx="695004" cy="670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tabSelected="1" topLeftCell="A56" zoomScale="85" zoomScaleNormal="85" workbookViewId="0">
      <selection activeCell="Q58" sqref="Q58"/>
    </sheetView>
  </sheetViews>
  <sheetFormatPr defaultRowHeight="15" x14ac:dyDescent="0.25"/>
  <cols>
    <col min="1" max="1" width="10.28515625" customWidth="1"/>
    <col min="2" max="2" width="64.28515625" customWidth="1"/>
    <col min="3" max="5" width="14.28515625" customWidth="1"/>
    <col min="6" max="6" width="9.7109375" customWidth="1"/>
    <col min="8" max="8" width="12.5703125" customWidth="1"/>
    <col min="10" max="10" width="11.140625" customWidth="1"/>
    <col min="11" max="11" width="11.5703125" customWidth="1"/>
    <col min="12" max="12" width="10.28515625" customWidth="1"/>
    <col min="13" max="13" width="13" customWidth="1"/>
    <col min="14" max="14" width="16.28515625" customWidth="1"/>
  </cols>
  <sheetData>
    <row r="1" spans="1:14" x14ac:dyDescent="0.25">
      <c r="L1" s="27"/>
      <c r="M1" s="27"/>
      <c r="N1" s="27"/>
    </row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25">
      <c r="A3" s="29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27.75" customHeight="1" x14ac:dyDescent="0.25">
      <c r="A4" s="30" t="s">
        <v>21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x14ac:dyDescent="0.25">
      <c r="A5" s="30" t="s">
        <v>18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26.25" customHeight="1" x14ac:dyDescent="0.25">
      <c r="A7" s="36" t="s">
        <v>1</v>
      </c>
      <c r="B7" s="38" t="s">
        <v>2</v>
      </c>
      <c r="C7" s="40" t="s">
        <v>3</v>
      </c>
      <c r="D7" s="41"/>
      <c r="E7" s="41"/>
      <c r="F7" s="41"/>
      <c r="G7" s="41"/>
      <c r="H7" s="42"/>
      <c r="I7" s="38" t="s">
        <v>4</v>
      </c>
      <c r="J7" s="38" t="s">
        <v>5</v>
      </c>
      <c r="K7" s="32" t="s">
        <v>6</v>
      </c>
      <c r="L7" s="32"/>
      <c r="M7" s="32"/>
      <c r="N7" s="3" t="s">
        <v>19</v>
      </c>
    </row>
    <row r="8" spans="1:14" ht="89.25" x14ac:dyDescent="0.25">
      <c r="A8" s="37"/>
      <c r="B8" s="39"/>
      <c r="C8" s="26" t="s">
        <v>79</v>
      </c>
      <c r="D8" s="26" t="s">
        <v>80</v>
      </c>
      <c r="E8" s="26" t="s">
        <v>81</v>
      </c>
      <c r="F8" s="4" t="s">
        <v>7</v>
      </c>
      <c r="G8" s="4" t="s">
        <v>8</v>
      </c>
      <c r="H8" s="5"/>
      <c r="I8" s="43"/>
      <c r="J8" s="43"/>
      <c r="K8" s="6" t="s">
        <v>9</v>
      </c>
      <c r="L8" s="7" t="s">
        <v>10</v>
      </c>
      <c r="M8" s="7" t="s">
        <v>11</v>
      </c>
      <c r="N8" s="8"/>
    </row>
    <row r="9" spans="1:14" ht="45.75" customHeight="1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 t="s">
        <v>12</v>
      </c>
      <c r="I9" s="12">
        <v>9</v>
      </c>
      <c r="J9" s="12" t="s">
        <v>13</v>
      </c>
      <c r="K9" s="13" t="s">
        <v>20</v>
      </c>
      <c r="L9" s="13">
        <v>12</v>
      </c>
      <c r="M9" s="13">
        <v>13</v>
      </c>
      <c r="N9" s="12" t="s">
        <v>14</v>
      </c>
    </row>
    <row r="10" spans="1:14" ht="45.75" customHeight="1" x14ac:dyDescent="0.25">
      <c r="A10" s="12">
        <v>1</v>
      </c>
      <c r="B10" s="23" t="s">
        <v>22</v>
      </c>
      <c r="C10" s="24">
        <v>310</v>
      </c>
      <c r="D10" s="24">
        <v>317</v>
      </c>
      <c r="E10" s="24">
        <v>330</v>
      </c>
      <c r="F10" s="12"/>
      <c r="G10" s="12"/>
      <c r="H10" s="18">
        <f t="shared" ref="H10:H55" si="0">C10+D10+E10+F10+G10</f>
        <v>957</v>
      </c>
      <c r="I10" s="19">
        <v>5</v>
      </c>
      <c r="J10" s="16">
        <v>3</v>
      </c>
      <c r="K10" s="10">
        <f t="shared" ref="K10:K55" si="1">AVERAGE(C10:G10)</f>
        <v>319</v>
      </c>
      <c r="L10" s="10">
        <f t="shared" ref="L10:L55" si="2">STDEV(C10:G10)</f>
        <v>10.148891565092219</v>
      </c>
      <c r="M10" s="11">
        <f t="shared" ref="M10:M55" si="3">L10/K10</f>
        <v>3.1814707100602566E-2</v>
      </c>
      <c r="N10" s="9">
        <f t="shared" ref="N10:N55" si="4">ROUND(H10*I10/J10,2)</f>
        <v>1595</v>
      </c>
    </row>
    <row r="11" spans="1:14" ht="45.75" customHeight="1" x14ac:dyDescent="0.25">
      <c r="A11" s="12">
        <v>2</v>
      </c>
      <c r="B11" s="22" t="s">
        <v>23</v>
      </c>
      <c r="C11" s="24">
        <v>180</v>
      </c>
      <c r="D11" s="24">
        <v>195</v>
      </c>
      <c r="E11" s="24">
        <v>200</v>
      </c>
      <c r="F11" s="12"/>
      <c r="G11" s="12"/>
      <c r="H11" s="18">
        <f t="shared" si="0"/>
        <v>575</v>
      </c>
      <c r="I11" s="19">
        <v>56</v>
      </c>
      <c r="J11" s="16">
        <v>3</v>
      </c>
      <c r="K11" s="10">
        <f t="shared" si="1"/>
        <v>191.66666666666666</v>
      </c>
      <c r="L11" s="10">
        <f t="shared" si="2"/>
        <v>10.408329997330663</v>
      </c>
      <c r="M11" s="11">
        <f t="shared" si="3"/>
        <v>5.4304330420855633E-2</v>
      </c>
      <c r="N11" s="9">
        <f t="shared" si="4"/>
        <v>10733.33</v>
      </c>
    </row>
    <row r="12" spans="1:14" ht="45.75" customHeight="1" x14ac:dyDescent="0.25">
      <c r="A12" s="12">
        <v>3</v>
      </c>
      <c r="B12" s="22" t="s">
        <v>24</v>
      </c>
      <c r="C12" s="24">
        <v>301</v>
      </c>
      <c r="D12" s="24">
        <v>315</v>
      </c>
      <c r="E12" s="24">
        <v>320</v>
      </c>
      <c r="F12" s="12"/>
      <c r="G12" s="12"/>
      <c r="H12" s="18">
        <f t="shared" si="0"/>
        <v>936</v>
      </c>
      <c r="I12" s="19">
        <v>80</v>
      </c>
      <c r="J12" s="16">
        <v>3</v>
      </c>
      <c r="K12" s="10">
        <f t="shared" si="1"/>
        <v>312</v>
      </c>
      <c r="L12" s="10">
        <f t="shared" si="2"/>
        <v>9.8488578017961039</v>
      </c>
      <c r="M12" s="11">
        <f t="shared" si="3"/>
        <v>3.156685192883367E-2</v>
      </c>
      <c r="N12" s="9">
        <f t="shared" si="4"/>
        <v>24960</v>
      </c>
    </row>
    <row r="13" spans="1:14" ht="45.75" customHeight="1" x14ac:dyDescent="0.25">
      <c r="A13" s="12">
        <v>4</v>
      </c>
      <c r="B13" s="22" t="s">
        <v>25</v>
      </c>
      <c r="C13" s="24">
        <v>510</v>
      </c>
      <c r="D13" s="24">
        <v>500</v>
      </c>
      <c r="E13" s="24">
        <v>505</v>
      </c>
      <c r="F13" s="12"/>
      <c r="G13" s="12"/>
      <c r="H13" s="18">
        <f t="shared" si="0"/>
        <v>1515</v>
      </c>
      <c r="I13" s="19">
        <v>10</v>
      </c>
      <c r="J13" s="16">
        <v>3</v>
      </c>
      <c r="K13" s="10">
        <f t="shared" si="1"/>
        <v>505</v>
      </c>
      <c r="L13" s="10">
        <f t="shared" si="2"/>
        <v>5</v>
      </c>
      <c r="M13" s="11">
        <f t="shared" si="3"/>
        <v>9.9009900990099011E-3</v>
      </c>
      <c r="N13" s="9">
        <f t="shared" si="4"/>
        <v>5050</v>
      </c>
    </row>
    <row r="14" spans="1:14" ht="45.75" customHeight="1" x14ac:dyDescent="0.25">
      <c r="A14" s="12">
        <v>5</v>
      </c>
      <c r="B14" s="22" t="s">
        <v>26</v>
      </c>
      <c r="C14" s="24">
        <v>35</v>
      </c>
      <c r="D14" s="24">
        <v>40</v>
      </c>
      <c r="E14" s="24">
        <v>42</v>
      </c>
      <c r="F14" s="12"/>
      <c r="G14" s="12"/>
      <c r="H14" s="18">
        <f t="shared" si="0"/>
        <v>117</v>
      </c>
      <c r="I14" s="19">
        <v>120</v>
      </c>
      <c r="J14" s="16">
        <v>3</v>
      </c>
      <c r="K14" s="10">
        <f t="shared" si="1"/>
        <v>39</v>
      </c>
      <c r="L14" s="10">
        <f t="shared" si="2"/>
        <v>3.6055512754639891</v>
      </c>
      <c r="M14" s="11">
        <f t="shared" si="3"/>
        <v>9.2450032704204849E-2</v>
      </c>
      <c r="N14" s="9">
        <f t="shared" si="4"/>
        <v>4680</v>
      </c>
    </row>
    <row r="15" spans="1:14" ht="45.75" customHeight="1" x14ac:dyDescent="0.25">
      <c r="A15" s="12">
        <v>6</v>
      </c>
      <c r="B15" s="22" t="s">
        <v>27</v>
      </c>
      <c r="C15" s="24">
        <v>100</v>
      </c>
      <c r="D15" s="24">
        <v>105</v>
      </c>
      <c r="E15" s="24">
        <v>104</v>
      </c>
      <c r="F15" s="12"/>
      <c r="G15" s="12"/>
      <c r="H15" s="18">
        <f t="shared" si="0"/>
        <v>309</v>
      </c>
      <c r="I15" s="19">
        <v>50</v>
      </c>
      <c r="J15" s="16">
        <v>3</v>
      </c>
      <c r="K15" s="10">
        <f t="shared" si="1"/>
        <v>103</v>
      </c>
      <c r="L15" s="10">
        <f t="shared" si="2"/>
        <v>2.6457513110645907</v>
      </c>
      <c r="M15" s="11">
        <f t="shared" si="3"/>
        <v>2.568690593266593E-2</v>
      </c>
      <c r="N15" s="9">
        <f t="shared" si="4"/>
        <v>5150</v>
      </c>
    </row>
    <row r="16" spans="1:14" ht="45.75" customHeight="1" x14ac:dyDescent="0.25">
      <c r="A16" s="12">
        <v>7</v>
      </c>
      <c r="B16" s="22" t="s">
        <v>28</v>
      </c>
      <c r="C16" s="24">
        <v>91</v>
      </c>
      <c r="D16" s="24">
        <v>90</v>
      </c>
      <c r="E16" s="24">
        <v>93.5</v>
      </c>
      <c r="F16" s="12"/>
      <c r="G16" s="12"/>
      <c r="H16" s="18">
        <f t="shared" si="0"/>
        <v>274.5</v>
      </c>
      <c r="I16" s="19">
        <v>14</v>
      </c>
      <c r="J16" s="16">
        <v>3</v>
      </c>
      <c r="K16" s="10">
        <f t="shared" si="1"/>
        <v>91.5</v>
      </c>
      <c r="L16" s="10">
        <f t="shared" si="2"/>
        <v>1.8027756377319946</v>
      </c>
      <c r="M16" s="11">
        <f t="shared" si="3"/>
        <v>1.9702465986142018E-2</v>
      </c>
      <c r="N16" s="9">
        <f t="shared" si="4"/>
        <v>1281</v>
      </c>
    </row>
    <row r="17" spans="1:14" ht="45.75" customHeight="1" x14ac:dyDescent="0.25">
      <c r="A17" s="12">
        <v>8</v>
      </c>
      <c r="B17" s="22" t="s">
        <v>29</v>
      </c>
      <c r="C17" s="24">
        <v>105</v>
      </c>
      <c r="D17" s="24">
        <v>108</v>
      </c>
      <c r="E17" s="24">
        <v>111</v>
      </c>
      <c r="F17" s="12"/>
      <c r="G17" s="12"/>
      <c r="H17" s="18">
        <f t="shared" si="0"/>
        <v>324</v>
      </c>
      <c r="I17" s="19">
        <v>23</v>
      </c>
      <c r="J17" s="16">
        <v>3</v>
      </c>
      <c r="K17" s="10">
        <f t="shared" si="1"/>
        <v>108</v>
      </c>
      <c r="L17" s="10">
        <f t="shared" si="2"/>
        <v>3</v>
      </c>
      <c r="M17" s="11">
        <f t="shared" si="3"/>
        <v>2.7777777777777776E-2</v>
      </c>
      <c r="N17" s="9">
        <f t="shared" si="4"/>
        <v>2484</v>
      </c>
    </row>
    <row r="18" spans="1:14" ht="45.75" customHeight="1" x14ac:dyDescent="0.25">
      <c r="A18" s="12">
        <v>9</v>
      </c>
      <c r="B18" s="22" t="s">
        <v>30</v>
      </c>
      <c r="C18" s="24">
        <v>565</v>
      </c>
      <c r="D18" s="24">
        <v>566</v>
      </c>
      <c r="E18" s="24">
        <v>567</v>
      </c>
      <c r="F18" s="12"/>
      <c r="G18" s="12"/>
      <c r="H18" s="18">
        <f t="shared" si="0"/>
        <v>1698</v>
      </c>
      <c r="I18" s="19">
        <v>10</v>
      </c>
      <c r="J18" s="16">
        <v>3</v>
      </c>
      <c r="K18" s="10">
        <f t="shared" si="1"/>
        <v>566</v>
      </c>
      <c r="L18" s="10">
        <f t="shared" si="2"/>
        <v>1</v>
      </c>
      <c r="M18" s="11">
        <f t="shared" si="3"/>
        <v>1.7667844522968198E-3</v>
      </c>
      <c r="N18" s="9">
        <f t="shared" si="4"/>
        <v>5660</v>
      </c>
    </row>
    <row r="19" spans="1:14" ht="45.75" customHeight="1" x14ac:dyDescent="0.25">
      <c r="A19" s="12">
        <v>10</v>
      </c>
      <c r="B19" s="22" t="s">
        <v>31</v>
      </c>
      <c r="C19" s="24">
        <v>300</v>
      </c>
      <c r="D19" s="24">
        <v>305</v>
      </c>
      <c r="E19" s="24">
        <v>312</v>
      </c>
      <c r="F19" s="12"/>
      <c r="G19" s="12"/>
      <c r="H19" s="18">
        <f t="shared" si="0"/>
        <v>917</v>
      </c>
      <c r="I19" s="19">
        <v>30</v>
      </c>
      <c r="J19" s="16">
        <v>3</v>
      </c>
      <c r="K19" s="10">
        <f t="shared" si="1"/>
        <v>305.66666666666669</v>
      </c>
      <c r="L19" s="10">
        <f t="shared" si="2"/>
        <v>6.0277137733417083</v>
      </c>
      <c r="M19" s="11">
        <f t="shared" si="3"/>
        <v>1.9719892388249862E-2</v>
      </c>
      <c r="N19" s="9">
        <f t="shared" si="4"/>
        <v>9170</v>
      </c>
    </row>
    <row r="20" spans="1:14" ht="45.75" customHeight="1" x14ac:dyDescent="0.25">
      <c r="A20" s="12">
        <v>11</v>
      </c>
      <c r="B20" s="22" t="s">
        <v>32</v>
      </c>
      <c r="C20" s="24">
        <v>90</v>
      </c>
      <c r="D20" s="24">
        <v>96.3</v>
      </c>
      <c r="E20" s="24">
        <v>97</v>
      </c>
      <c r="F20" s="12"/>
      <c r="G20" s="12"/>
      <c r="H20" s="18">
        <f t="shared" si="0"/>
        <v>283.3</v>
      </c>
      <c r="I20" s="19">
        <v>60</v>
      </c>
      <c r="J20" s="16">
        <v>3</v>
      </c>
      <c r="K20" s="10">
        <f t="shared" si="1"/>
        <v>94.433333333333337</v>
      </c>
      <c r="L20" s="10">
        <f t="shared" si="2"/>
        <v>3.8552993831002711</v>
      </c>
      <c r="M20" s="11">
        <f t="shared" si="3"/>
        <v>4.0825620011651298E-2</v>
      </c>
      <c r="N20" s="9">
        <f t="shared" si="4"/>
        <v>5666</v>
      </c>
    </row>
    <row r="21" spans="1:14" ht="45.75" customHeight="1" x14ac:dyDescent="0.25">
      <c r="A21" s="12">
        <v>12</v>
      </c>
      <c r="B21" s="22" t="s">
        <v>33</v>
      </c>
      <c r="C21" s="24">
        <v>3295</v>
      </c>
      <c r="D21" s="24">
        <v>3300</v>
      </c>
      <c r="E21" s="24">
        <v>3290</v>
      </c>
      <c r="F21" s="12"/>
      <c r="G21" s="12"/>
      <c r="H21" s="18">
        <f t="shared" si="0"/>
        <v>9885</v>
      </c>
      <c r="I21" s="19">
        <v>15</v>
      </c>
      <c r="J21" s="16">
        <v>3</v>
      </c>
      <c r="K21" s="10">
        <f t="shared" si="1"/>
        <v>3295</v>
      </c>
      <c r="L21" s="10">
        <f t="shared" si="2"/>
        <v>5</v>
      </c>
      <c r="M21" s="11">
        <f t="shared" si="3"/>
        <v>1.5174506828528073E-3</v>
      </c>
      <c r="N21" s="9">
        <f t="shared" si="4"/>
        <v>49425</v>
      </c>
    </row>
    <row r="22" spans="1:14" ht="45.75" customHeight="1" x14ac:dyDescent="0.25">
      <c r="A22" s="12">
        <v>13</v>
      </c>
      <c r="B22" s="22" t="s">
        <v>34</v>
      </c>
      <c r="C22" s="24">
        <v>898</v>
      </c>
      <c r="D22" s="24">
        <v>903</v>
      </c>
      <c r="E22" s="24">
        <v>902</v>
      </c>
      <c r="F22" s="12"/>
      <c r="G22" s="12"/>
      <c r="H22" s="18">
        <f t="shared" si="0"/>
        <v>2703</v>
      </c>
      <c r="I22" s="19">
        <v>8</v>
      </c>
      <c r="J22" s="16">
        <v>3</v>
      </c>
      <c r="K22" s="10">
        <f t="shared" si="1"/>
        <v>901</v>
      </c>
      <c r="L22" s="10">
        <f t="shared" si="2"/>
        <v>2.6457513110645907</v>
      </c>
      <c r="M22" s="11">
        <f t="shared" si="3"/>
        <v>2.936460944577792E-3</v>
      </c>
      <c r="N22" s="9">
        <f t="shared" si="4"/>
        <v>7208</v>
      </c>
    </row>
    <row r="23" spans="1:14" ht="45.75" customHeight="1" x14ac:dyDescent="0.25">
      <c r="A23" s="12">
        <v>14</v>
      </c>
      <c r="B23" s="22" t="s">
        <v>35</v>
      </c>
      <c r="C23" s="24">
        <v>432</v>
      </c>
      <c r="D23" s="24">
        <v>434</v>
      </c>
      <c r="E23" s="24">
        <v>436</v>
      </c>
      <c r="F23" s="12"/>
      <c r="G23" s="12"/>
      <c r="H23" s="18">
        <f t="shared" si="0"/>
        <v>1302</v>
      </c>
      <c r="I23" s="19">
        <v>63</v>
      </c>
      <c r="J23" s="16">
        <v>3</v>
      </c>
      <c r="K23" s="10">
        <f t="shared" si="1"/>
        <v>434</v>
      </c>
      <c r="L23" s="10">
        <f t="shared" si="2"/>
        <v>2</v>
      </c>
      <c r="M23" s="11">
        <f t="shared" si="3"/>
        <v>4.608294930875576E-3</v>
      </c>
      <c r="N23" s="9">
        <f t="shared" si="4"/>
        <v>27342</v>
      </c>
    </row>
    <row r="24" spans="1:14" ht="45.75" customHeight="1" x14ac:dyDescent="0.25">
      <c r="A24" s="12">
        <v>15</v>
      </c>
      <c r="B24" s="22" t="s">
        <v>36</v>
      </c>
      <c r="C24" s="24">
        <v>1220</v>
      </c>
      <c r="D24" s="24">
        <v>1227</v>
      </c>
      <c r="E24" s="24">
        <v>1225</v>
      </c>
      <c r="F24" s="12"/>
      <c r="G24" s="12"/>
      <c r="H24" s="18">
        <f t="shared" si="0"/>
        <v>3672</v>
      </c>
      <c r="I24" s="19">
        <v>5</v>
      </c>
      <c r="J24" s="16">
        <v>3</v>
      </c>
      <c r="K24" s="10">
        <f t="shared" si="1"/>
        <v>1224</v>
      </c>
      <c r="L24" s="10">
        <f t="shared" si="2"/>
        <v>3.6055512754639891</v>
      </c>
      <c r="M24" s="11">
        <f t="shared" si="3"/>
        <v>2.9457118263594684E-3</v>
      </c>
      <c r="N24" s="9">
        <f t="shared" si="4"/>
        <v>6120</v>
      </c>
    </row>
    <row r="25" spans="1:14" ht="45.75" customHeight="1" x14ac:dyDescent="0.25">
      <c r="A25" s="12">
        <v>16</v>
      </c>
      <c r="B25" s="22" t="s">
        <v>37</v>
      </c>
      <c r="C25" s="24">
        <v>650</v>
      </c>
      <c r="D25" s="24">
        <v>660</v>
      </c>
      <c r="E25" s="24">
        <v>670</v>
      </c>
      <c r="F25" s="12"/>
      <c r="G25" s="12"/>
      <c r="H25" s="18">
        <f t="shared" si="0"/>
        <v>1980</v>
      </c>
      <c r="I25" s="19">
        <v>10</v>
      </c>
      <c r="J25" s="16">
        <v>3</v>
      </c>
      <c r="K25" s="10">
        <f t="shared" si="1"/>
        <v>660</v>
      </c>
      <c r="L25" s="10">
        <f t="shared" si="2"/>
        <v>10</v>
      </c>
      <c r="M25" s="11">
        <f t="shared" si="3"/>
        <v>1.5151515151515152E-2</v>
      </c>
      <c r="N25" s="9">
        <f t="shared" si="4"/>
        <v>6600</v>
      </c>
    </row>
    <row r="26" spans="1:14" ht="45.75" customHeight="1" x14ac:dyDescent="0.25">
      <c r="A26" s="12">
        <v>17</v>
      </c>
      <c r="B26" s="22" t="s">
        <v>38</v>
      </c>
      <c r="C26" s="24">
        <v>346</v>
      </c>
      <c r="D26" s="24">
        <v>347</v>
      </c>
      <c r="E26" s="24">
        <v>348</v>
      </c>
      <c r="F26" s="12"/>
      <c r="G26" s="12"/>
      <c r="H26" s="18">
        <f t="shared" si="0"/>
        <v>1041</v>
      </c>
      <c r="I26" s="19">
        <v>16</v>
      </c>
      <c r="J26" s="16">
        <v>3</v>
      </c>
      <c r="K26" s="10">
        <f t="shared" si="1"/>
        <v>347</v>
      </c>
      <c r="L26" s="10">
        <f t="shared" si="2"/>
        <v>1</v>
      </c>
      <c r="M26" s="11">
        <f t="shared" si="3"/>
        <v>2.881844380403458E-3</v>
      </c>
      <c r="N26" s="9">
        <f t="shared" si="4"/>
        <v>5552</v>
      </c>
    </row>
    <row r="27" spans="1:14" ht="45.75" customHeight="1" x14ac:dyDescent="0.25">
      <c r="A27" s="12">
        <v>18</v>
      </c>
      <c r="B27" s="22" t="s">
        <v>39</v>
      </c>
      <c r="C27" s="24">
        <v>876</v>
      </c>
      <c r="D27" s="24">
        <v>877</v>
      </c>
      <c r="E27" s="24">
        <v>875</v>
      </c>
      <c r="F27" s="12"/>
      <c r="G27" s="12"/>
      <c r="H27" s="18">
        <f t="shared" si="0"/>
        <v>2628</v>
      </c>
      <c r="I27" s="19">
        <v>8</v>
      </c>
      <c r="J27" s="16">
        <v>3</v>
      </c>
      <c r="K27" s="10">
        <f t="shared" si="1"/>
        <v>876</v>
      </c>
      <c r="L27" s="10">
        <f t="shared" si="2"/>
        <v>1</v>
      </c>
      <c r="M27" s="11">
        <f t="shared" si="3"/>
        <v>1.1415525114155251E-3</v>
      </c>
      <c r="N27" s="9">
        <f t="shared" si="4"/>
        <v>7008</v>
      </c>
    </row>
    <row r="28" spans="1:14" ht="45.75" customHeight="1" x14ac:dyDescent="0.25">
      <c r="A28" s="12">
        <v>19</v>
      </c>
      <c r="B28" s="22" t="s">
        <v>40</v>
      </c>
      <c r="C28" s="24">
        <v>1618</v>
      </c>
      <c r="D28" s="24">
        <v>1620</v>
      </c>
      <c r="E28" s="24">
        <v>1616</v>
      </c>
      <c r="F28" s="12"/>
      <c r="G28" s="12"/>
      <c r="H28" s="18">
        <f t="shared" si="0"/>
        <v>4854</v>
      </c>
      <c r="I28" s="19">
        <v>26</v>
      </c>
      <c r="J28" s="16">
        <v>3</v>
      </c>
      <c r="K28" s="10">
        <f t="shared" si="1"/>
        <v>1618</v>
      </c>
      <c r="L28" s="10">
        <f t="shared" si="2"/>
        <v>2</v>
      </c>
      <c r="M28" s="11">
        <f t="shared" si="3"/>
        <v>1.2360939431396785E-3</v>
      </c>
      <c r="N28" s="9">
        <f t="shared" si="4"/>
        <v>42068</v>
      </c>
    </row>
    <row r="29" spans="1:14" ht="45.75" customHeight="1" x14ac:dyDescent="0.25">
      <c r="A29" s="12">
        <v>20</v>
      </c>
      <c r="B29" s="22" t="s">
        <v>41</v>
      </c>
      <c r="C29" s="24">
        <v>106</v>
      </c>
      <c r="D29" s="24">
        <v>110</v>
      </c>
      <c r="E29" s="24">
        <v>115</v>
      </c>
      <c r="F29" s="12"/>
      <c r="G29" s="12"/>
      <c r="H29" s="18">
        <f t="shared" si="0"/>
        <v>331</v>
      </c>
      <c r="I29" s="19">
        <v>10</v>
      </c>
      <c r="J29" s="16">
        <v>3</v>
      </c>
      <c r="K29" s="10">
        <f t="shared" si="1"/>
        <v>110.33333333333333</v>
      </c>
      <c r="L29" s="10">
        <f t="shared" si="2"/>
        <v>4.5092497528228943</v>
      </c>
      <c r="M29" s="11">
        <f t="shared" si="3"/>
        <v>4.0869333107156146E-2</v>
      </c>
      <c r="N29" s="9">
        <f t="shared" si="4"/>
        <v>1103.33</v>
      </c>
    </row>
    <row r="30" spans="1:14" ht="45.75" customHeight="1" x14ac:dyDescent="0.25">
      <c r="A30" s="12">
        <v>21</v>
      </c>
      <c r="B30" s="22" t="s">
        <v>42</v>
      </c>
      <c r="C30" s="24">
        <v>170</v>
      </c>
      <c r="D30" s="24">
        <v>174</v>
      </c>
      <c r="E30" s="24">
        <v>172</v>
      </c>
      <c r="F30" s="12"/>
      <c r="G30" s="12"/>
      <c r="H30" s="18">
        <f t="shared" si="0"/>
        <v>516</v>
      </c>
      <c r="I30" s="19">
        <v>32</v>
      </c>
      <c r="J30" s="16">
        <v>3</v>
      </c>
      <c r="K30" s="10">
        <f t="shared" si="1"/>
        <v>172</v>
      </c>
      <c r="L30" s="10">
        <f t="shared" si="2"/>
        <v>2</v>
      </c>
      <c r="M30" s="11">
        <f t="shared" si="3"/>
        <v>1.1627906976744186E-2</v>
      </c>
      <c r="N30" s="9">
        <f t="shared" si="4"/>
        <v>5504</v>
      </c>
    </row>
    <row r="31" spans="1:14" ht="45.75" customHeight="1" x14ac:dyDescent="0.25">
      <c r="A31" s="12">
        <v>22</v>
      </c>
      <c r="B31" s="22" t="s">
        <v>43</v>
      </c>
      <c r="C31" s="24">
        <v>1886</v>
      </c>
      <c r="D31" s="24">
        <v>1889</v>
      </c>
      <c r="E31" s="24">
        <v>1895</v>
      </c>
      <c r="F31" s="12"/>
      <c r="G31" s="12"/>
      <c r="H31" s="18">
        <f t="shared" si="0"/>
        <v>5670</v>
      </c>
      <c r="I31" s="19">
        <v>5</v>
      </c>
      <c r="J31" s="16">
        <v>3</v>
      </c>
      <c r="K31" s="10">
        <f t="shared" si="1"/>
        <v>1890</v>
      </c>
      <c r="L31" s="10">
        <f t="shared" si="2"/>
        <v>4.5825756949558398</v>
      </c>
      <c r="M31" s="11">
        <f t="shared" si="3"/>
        <v>2.4246432248443599E-3</v>
      </c>
      <c r="N31" s="9">
        <f t="shared" si="4"/>
        <v>9450</v>
      </c>
    </row>
    <row r="32" spans="1:14" ht="45.75" customHeight="1" x14ac:dyDescent="0.25">
      <c r="A32" s="12">
        <v>23</v>
      </c>
      <c r="B32" s="22" t="s">
        <v>44</v>
      </c>
      <c r="C32" s="24">
        <v>260</v>
      </c>
      <c r="D32" s="24">
        <v>259</v>
      </c>
      <c r="E32" s="24">
        <v>262</v>
      </c>
      <c r="F32" s="12"/>
      <c r="G32" s="12"/>
      <c r="H32" s="18">
        <f t="shared" si="0"/>
        <v>781</v>
      </c>
      <c r="I32" s="19">
        <v>48</v>
      </c>
      <c r="J32" s="16">
        <v>3</v>
      </c>
      <c r="K32" s="10">
        <f t="shared" si="1"/>
        <v>260.33333333333331</v>
      </c>
      <c r="L32" s="10">
        <f t="shared" si="2"/>
        <v>1.5275252316519465</v>
      </c>
      <c r="M32" s="11">
        <f t="shared" si="3"/>
        <v>5.8675745133877589E-3</v>
      </c>
      <c r="N32" s="9">
        <f t="shared" si="4"/>
        <v>12496</v>
      </c>
    </row>
    <row r="33" spans="1:14" ht="45.75" customHeight="1" x14ac:dyDescent="0.25">
      <c r="A33" s="12">
        <v>24</v>
      </c>
      <c r="B33" s="22" t="s">
        <v>45</v>
      </c>
      <c r="C33" s="24">
        <v>89</v>
      </c>
      <c r="D33" s="24">
        <v>90</v>
      </c>
      <c r="E33" s="24">
        <v>92</v>
      </c>
      <c r="F33" s="12"/>
      <c r="G33" s="12"/>
      <c r="H33" s="18">
        <f t="shared" si="0"/>
        <v>271</v>
      </c>
      <c r="I33" s="19">
        <v>54</v>
      </c>
      <c r="J33" s="16">
        <v>3</v>
      </c>
      <c r="K33" s="10">
        <f t="shared" si="1"/>
        <v>90.333333333333329</v>
      </c>
      <c r="L33" s="10">
        <f t="shared" si="2"/>
        <v>1.5275252316519468</v>
      </c>
      <c r="M33" s="11">
        <f t="shared" si="3"/>
        <v>1.6909873413121182E-2</v>
      </c>
      <c r="N33" s="9">
        <f t="shared" si="4"/>
        <v>4878</v>
      </c>
    </row>
    <row r="34" spans="1:14" ht="45.75" customHeight="1" x14ac:dyDescent="0.25">
      <c r="A34" s="12">
        <v>25</v>
      </c>
      <c r="B34" s="22" t="s">
        <v>46</v>
      </c>
      <c r="C34" s="24">
        <v>87</v>
      </c>
      <c r="D34" s="24">
        <v>88</v>
      </c>
      <c r="E34" s="24">
        <v>92</v>
      </c>
      <c r="F34" s="12"/>
      <c r="G34" s="12"/>
      <c r="H34" s="18">
        <f t="shared" si="0"/>
        <v>267</v>
      </c>
      <c r="I34" s="19">
        <v>48</v>
      </c>
      <c r="J34" s="16">
        <v>3</v>
      </c>
      <c r="K34" s="10">
        <f t="shared" si="1"/>
        <v>89</v>
      </c>
      <c r="L34" s="10">
        <f t="shared" si="2"/>
        <v>2.6457513110645907</v>
      </c>
      <c r="M34" s="11">
        <f t="shared" si="3"/>
        <v>2.9727542820950456E-2</v>
      </c>
      <c r="N34" s="9">
        <f t="shared" si="4"/>
        <v>4272</v>
      </c>
    </row>
    <row r="35" spans="1:14" ht="45.75" customHeight="1" x14ac:dyDescent="0.25">
      <c r="A35" s="12">
        <v>26</v>
      </c>
      <c r="B35" s="22" t="s">
        <v>47</v>
      </c>
      <c r="C35" s="24">
        <v>250</v>
      </c>
      <c r="D35" s="24">
        <v>260</v>
      </c>
      <c r="E35" s="24">
        <v>263</v>
      </c>
      <c r="F35" s="12"/>
      <c r="G35" s="12"/>
      <c r="H35" s="18">
        <f t="shared" si="0"/>
        <v>773</v>
      </c>
      <c r="I35" s="19">
        <v>6</v>
      </c>
      <c r="J35" s="16">
        <v>3</v>
      </c>
      <c r="K35" s="10">
        <f t="shared" si="1"/>
        <v>257.66666666666669</v>
      </c>
      <c r="L35" s="10">
        <f t="shared" si="2"/>
        <v>6.8068592855540455</v>
      </c>
      <c r="M35" s="11">
        <f t="shared" si="3"/>
        <v>2.6417306412240795E-2</v>
      </c>
      <c r="N35" s="9">
        <f t="shared" si="4"/>
        <v>1546</v>
      </c>
    </row>
    <row r="36" spans="1:14" ht="45.75" customHeight="1" x14ac:dyDescent="0.25">
      <c r="A36" s="12">
        <v>27</v>
      </c>
      <c r="B36" s="22" t="s">
        <v>48</v>
      </c>
      <c r="C36" s="24">
        <v>250</v>
      </c>
      <c r="D36" s="24">
        <v>260</v>
      </c>
      <c r="E36" s="24">
        <v>263</v>
      </c>
      <c r="F36" s="12"/>
      <c r="G36" s="12"/>
      <c r="H36" s="18">
        <f t="shared" si="0"/>
        <v>773</v>
      </c>
      <c r="I36" s="19">
        <v>12</v>
      </c>
      <c r="J36" s="16">
        <v>3</v>
      </c>
      <c r="K36" s="10">
        <f t="shared" si="1"/>
        <v>257.66666666666669</v>
      </c>
      <c r="L36" s="10">
        <f t="shared" si="2"/>
        <v>6.8068592855540455</v>
      </c>
      <c r="M36" s="11">
        <f t="shared" si="3"/>
        <v>2.6417306412240795E-2</v>
      </c>
      <c r="N36" s="9">
        <f t="shared" si="4"/>
        <v>3092</v>
      </c>
    </row>
    <row r="37" spans="1:14" ht="45.75" customHeight="1" x14ac:dyDescent="0.25">
      <c r="A37" s="12">
        <v>28</v>
      </c>
      <c r="B37" s="22" t="s">
        <v>49</v>
      </c>
      <c r="C37" s="24">
        <v>250</v>
      </c>
      <c r="D37" s="24">
        <v>260</v>
      </c>
      <c r="E37" s="24">
        <v>263</v>
      </c>
      <c r="F37" s="12"/>
      <c r="G37" s="12"/>
      <c r="H37" s="18">
        <f t="shared" si="0"/>
        <v>773</v>
      </c>
      <c r="I37" s="19">
        <v>6</v>
      </c>
      <c r="J37" s="16">
        <v>3</v>
      </c>
      <c r="K37" s="10">
        <f t="shared" si="1"/>
        <v>257.66666666666669</v>
      </c>
      <c r="L37" s="10">
        <f t="shared" si="2"/>
        <v>6.8068592855540455</v>
      </c>
      <c r="M37" s="11">
        <f t="shared" si="3"/>
        <v>2.6417306412240795E-2</v>
      </c>
      <c r="N37" s="9">
        <f t="shared" si="4"/>
        <v>1546</v>
      </c>
    </row>
    <row r="38" spans="1:14" ht="45.75" customHeight="1" x14ac:dyDescent="0.25">
      <c r="A38" s="12">
        <v>29</v>
      </c>
      <c r="B38" s="22" t="s">
        <v>78</v>
      </c>
      <c r="C38" s="24">
        <v>250</v>
      </c>
      <c r="D38" s="24">
        <v>260</v>
      </c>
      <c r="E38" s="24">
        <v>263</v>
      </c>
      <c r="F38" s="12"/>
      <c r="G38" s="12"/>
      <c r="H38" s="18">
        <f t="shared" ref="H38" si="5">C38+D38+E38+F38+G38</f>
        <v>773</v>
      </c>
      <c r="I38" s="19">
        <v>6</v>
      </c>
      <c r="J38" s="16">
        <v>3</v>
      </c>
      <c r="K38" s="10">
        <f t="shared" ref="K38" si="6">AVERAGE(C38:G38)</f>
        <v>257.66666666666669</v>
      </c>
      <c r="L38" s="10">
        <f t="shared" ref="L38" si="7">STDEV(C38:G38)</f>
        <v>6.8068592855540455</v>
      </c>
      <c r="M38" s="11">
        <f t="shared" ref="M38" si="8">L38/K38</f>
        <v>2.6417306412240795E-2</v>
      </c>
      <c r="N38" s="9">
        <f t="shared" ref="N38" si="9">ROUND(H38*I38/J38,2)</f>
        <v>1546</v>
      </c>
    </row>
    <row r="39" spans="1:14" ht="45.75" customHeight="1" x14ac:dyDescent="0.25">
      <c r="A39" s="12">
        <v>30</v>
      </c>
      <c r="B39" s="22" t="s">
        <v>50</v>
      </c>
      <c r="C39" s="24">
        <v>250</v>
      </c>
      <c r="D39" s="24">
        <v>260</v>
      </c>
      <c r="E39" s="24">
        <v>263</v>
      </c>
      <c r="F39" s="12"/>
      <c r="G39" s="12"/>
      <c r="H39" s="18">
        <f t="shared" si="0"/>
        <v>773</v>
      </c>
      <c r="I39" s="19">
        <v>6</v>
      </c>
      <c r="J39" s="16">
        <v>3</v>
      </c>
      <c r="K39" s="10">
        <f t="shared" si="1"/>
        <v>257.66666666666669</v>
      </c>
      <c r="L39" s="10">
        <f t="shared" si="2"/>
        <v>6.8068592855540455</v>
      </c>
      <c r="M39" s="11">
        <f t="shared" si="3"/>
        <v>2.6417306412240795E-2</v>
      </c>
      <c r="N39" s="9">
        <f t="shared" si="4"/>
        <v>1546</v>
      </c>
    </row>
    <row r="40" spans="1:14" ht="45.75" customHeight="1" x14ac:dyDescent="0.25">
      <c r="A40" s="12">
        <v>31</v>
      </c>
      <c r="B40" s="22" t="s">
        <v>51</v>
      </c>
      <c r="C40" s="24">
        <v>1235</v>
      </c>
      <c r="D40" s="24">
        <v>1238</v>
      </c>
      <c r="E40" s="24">
        <v>1238</v>
      </c>
      <c r="F40" s="12"/>
      <c r="G40" s="12"/>
      <c r="H40" s="18">
        <f t="shared" si="0"/>
        <v>3711</v>
      </c>
      <c r="I40" s="19">
        <v>20</v>
      </c>
      <c r="J40" s="16">
        <v>3</v>
      </c>
      <c r="K40" s="10">
        <f t="shared" si="1"/>
        <v>1237</v>
      </c>
      <c r="L40" s="10">
        <f t="shared" si="2"/>
        <v>1.7320508075688772</v>
      </c>
      <c r="M40" s="11">
        <f t="shared" si="3"/>
        <v>1.4002027547040236E-3</v>
      </c>
      <c r="N40" s="9">
        <f t="shared" si="4"/>
        <v>24740</v>
      </c>
    </row>
    <row r="41" spans="1:14" ht="45.75" customHeight="1" x14ac:dyDescent="0.25">
      <c r="A41" s="12">
        <v>32</v>
      </c>
      <c r="B41" s="22" t="s">
        <v>52</v>
      </c>
      <c r="C41" s="24">
        <v>168</v>
      </c>
      <c r="D41" s="24">
        <v>169</v>
      </c>
      <c r="E41" s="24">
        <v>172</v>
      </c>
      <c r="F41" s="12"/>
      <c r="G41" s="12"/>
      <c r="H41" s="18">
        <f t="shared" si="0"/>
        <v>509</v>
      </c>
      <c r="I41" s="19">
        <v>48</v>
      </c>
      <c r="J41" s="16">
        <v>3</v>
      </c>
      <c r="K41" s="10">
        <f t="shared" si="1"/>
        <v>169.66666666666666</v>
      </c>
      <c r="L41" s="10">
        <f t="shared" si="2"/>
        <v>2.0816659994661331</v>
      </c>
      <c r="M41" s="11">
        <f t="shared" si="3"/>
        <v>1.226915127386719E-2</v>
      </c>
      <c r="N41" s="9">
        <f t="shared" si="4"/>
        <v>8144</v>
      </c>
    </row>
    <row r="42" spans="1:14" ht="45.75" customHeight="1" x14ac:dyDescent="0.25">
      <c r="A42" s="12">
        <v>33</v>
      </c>
      <c r="B42" s="22" t="s">
        <v>53</v>
      </c>
      <c r="C42" s="24">
        <v>130</v>
      </c>
      <c r="D42" s="24">
        <v>132</v>
      </c>
      <c r="E42" s="24">
        <v>135.5</v>
      </c>
      <c r="F42" s="12"/>
      <c r="G42" s="12"/>
      <c r="H42" s="18">
        <f t="shared" si="0"/>
        <v>397.5</v>
      </c>
      <c r="I42" s="19">
        <v>72</v>
      </c>
      <c r="J42" s="16">
        <v>3</v>
      </c>
      <c r="K42" s="10">
        <f t="shared" si="1"/>
        <v>132.5</v>
      </c>
      <c r="L42" s="10">
        <f t="shared" si="2"/>
        <v>2.7838821814150108</v>
      </c>
      <c r="M42" s="11">
        <f t="shared" si="3"/>
        <v>2.1010431557849138E-2</v>
      </c>
      <c r="N42" s="9">
        <f t="shared" si="4"/>
        <v>9540</v>
      </c>
    </row>
    <row r="43" spans="1:14" ht="45.75" customHeight="1" x14ac:dyDescent="0.25">
      <c r="A43" s="12">
        <v>34</v>
      </c>
      <c r="B43" s="22" t="s">
        <v>54</v>
      </c>
      <c r="C43" s="24">
        <v>250</v>
      </c>
      <c r="D43" s="24">
        <v>256</v>
      </c>
      <c r="E43" s="24">
        <v>271</v>
      </c>
      <c r="F43" s="12"/>
      <c r="G43" s="12"/>
      <c r="H43" s="18">
        <f t="shared" si="0"/>
        <v>777</v>
      </c>
      <c r="I43" s="19">
        <v>40</v>
      </c>
      <c r="J43" s="16">
        <v>3</v>
      </c>
      <c r="K43" s="10">
        <f t="shared" si="1"/>
        <v>259</v>
      </c>
      <c r="L43" s="10">
        <f t="shared" si="2"/>
        <v>10.816653826391969</v>
      </c>
      <c r="M43" s="11">
        <f t="shared" si="3"/>
        <v>4.176314218684158E-2</v>
      </c>
      <c r="N43" s="9">
        <f t="shared" si="4"/>
        <v>10360</v>
      </c>
    </row>
    <row r="44" spans="1:14" ht="45.75" customHeight="1" x14ac:dyDescent="0.25">
      <c r="A44" s="12">
        <v>35</v>
      </c>
      <c r="B44" s="22" t="s">
        <v>55</v>
      </c>
      <c r="C44" s="24">
        <v>650</v>
      </c>
      <c r="D44" s="24">
        <v>660</v>
      </c>
      <c r="E44" s="24">
        <v>670</v>
      </c>
      <c r="F44" s="12"/>
      <c r="G44" s="12"/>
      <c r="H44" s="18">
        <f t="shared" si="0"/>
        <v>1980</v>
      </c>
      <c r="I44" s="19">
        <v>120</v>
      </c>
      <c r="J44" s="16">
        <v>3</v>
      </c>
      <c r="K44" s="10">
        <f t="shared" si="1"/>
        <v>660</v>
      </c>
      <c r="L44" s="10">
        <f t="shared" si="2"/>
        <v>10</v>
      </c>
      <c r="M44" s="11">
        <f t="shared" si="3"/>
        <v>1.5151515151515152E-2</v>
      </c>
      <c r="N44" s="9">
        <f t="shared" si="4"/>
        <v>79200</v>
      </c>
    </row>
    <row r="45" spans="1:14" ht="45.75" customHeight="1" x14ac:dyDescent="0.25">
      <c r="A45" s="12">
        <v>36</v>
      </c>
      <c r="B45" s="22" t="s">
        <v>56</v>
      </c>
      <c r="C45" s="24">
        <v>118</v>
      </c>
      <c r="D45" s="24">
        <v>122</v>
      </c>
      <c r="E45" s="24">
        <v>123</v>
      </c>
      <c r="F45" s="12"/>
      <c r="G45" s="12"/>
      <c r="H45" s="18">
        <f t="shared" si="0"/>
        <v>363</v>
      </c>
      <c r="I45" s="19">
        <v>30</v>
      </c>
      <c r="J45" s="16">
        <v>3</v>
      </c>
      <c r="K45" s="10">
        <f t="shared" si="1"/>
        <v>121</v>
      </c>
      <c r="L45" s="10">
        <f t="shared" si="2"/>
        <v>2.6457513110645907</v>
      </c>
      <c r="M45" s="11">
        <f t="shared" si="3"/>
        <v>2.1865713314583396E-2</v>
      </c>
      <c r="N45" s="9">
        <f t="shared" si="4"/>
        <v>3630</v>
      </c>
    </row>
    <row r="46" spans="1:14" ht="45.75" customHeight="1" x14ac:dyDescent="0.25">
      <c r="A46" s="12">
        <v>37</v>
      </c>
      <c r="B46" s="22" t="s">
        <v>57</v>
      </c>
      <c r="C46" s="24">
        <v>166</v>
      </c>
      <c r="D46" s="24">
        <v>168</v>
      </c>
      <c r="E46" s="24">
        <v>200</v>
      </c>
      <c r="F46" s="12"/>
      <c r="G46" s="12"/>
      <c r="H46" s="18">
        <f t="shared" si="0"/>
        <v>534</v>
      </c>
      <c r="I46" s="19">
        <v>20</v>
      </c>
      <c r="J46" s="16">
        <v>3</v>
      </c>
      <c r="K46" s="10">
        <f t="shared" si="1"/>
        <v>178</v>
      </c>
      <c r="L46" s="10">
        <f t="shared" si="2"/>
        <v>19.078784028338912</v>
      </c>
      <c r="M46" s="11">
        <f t="shared" si="3"/>
        <v>0.10718417993448827</v>
      </c>
      <c r="N46" s="9">
        <f t="shared" si="4"/>
        <v>3560</v>
      </c>
    </row>
    <row r="47" spans="1:14" ht="45.75" customHeight="1" x14ac:dyDescent="0.25">
      <c r="A47" s="12">
        <v>38</v>
      </c>
      <c r="B47" s="22" t="s">
        <v>58</v>
      </c>
      <c r="C47" s="24">
        <v>48</v>
      </c>
      <c r="D47" s="24">
        <v>50</v>
      </c>
      <c r="E47" s="24">
        <v>52</v>
      </c>
      <c r="F47" s="12"/>
      <c r="G47" s="12"/>
      <c r="H47" s="18">
        <f t="shared" si="0"/>
        <v>150</v>
      </c>
      <c r="I47" s="19">
        <v>80</v>
      </c>
      <c r="J47" s="16">
        <v>3</v>
      </c>
      <c r="K47" s="10">
        <f t="shared" si="1"/>
        <v>50</v>
      </c>
      <c r="L47" s="10">
        <f t="shared" si="2"/>
        <v>2</v>
      </c>
      <c r="M47" s="11">
        <f t="shared" si="3"/>
        <v>0.04</v>
      </c>
      <c r="N47" s="9">
        <f t="shared" si="4"/>
        <v>4000</v>
      </c>
    </row>
    <row r="48" spans="1:14" ht="45.75" customHeight="1" x14ac:dyDescent="0.25">
      <c r="A48" s="12">
        <v>39</v>
      </c>
      <c r="B48" s="22" t="s">
        <v>59</v>
      </c>
      <c r="C48" s="24">
        <v>384</v>
      </c>
      <c r="D48" s="24">
        <v>385</v>
      </c>
      <c r="E48" s="24">
        <v>383</v>
      </c>
      <c r="F48" s="12"/>
      <c r="G48" s="12"/>
      <c r="H48" s="18">
        <f t="shared" si="0"/>
        <v>1152</v>
      </c>
      <c r="I48" s="19">
        <v>10</v>
      </c>
      <c r="J48" s="16">
        <v>3</v>
      </c>
      <c r="K48" s="10">
        <f t="shared" si="1"/>
        <v>384</v>
      </c>
      <c r="L48" s="10">
        <f t="shared" si="2"/>
        <v>1</v>
      </c>
      <c r="M48" s="11">
        <f t="shared" si="3"/>
        <v>2.6041666666666665E-3</v>
      </c>
      <c r="N48" s="9">
        <f t="shared" si="4"/>
        <v>3840</v>
      </c>
    </row>
    <row r="49" spans="1:14" ht="45.75" customHeight="1" x14ac:dyDescent="0.25">
      <c r="A49" s="12">
        <v>40</v>
      </c>
      <c r="B49" s="22" t="s">
        <v>34</v>
      </c>
      <c r="C49" s="24">
        <v>341</v>
      </c>
      <c r="D49" s="24">
        <v>343</v>
      </c>
      <c r="E49" s="24">
        <v>345</v>
      </c>
      <c r="F49" s="12"/>
      <c r="G49" s="12"/>
      <c r="H49" s="18">
        <f t="shared" si="0"/>
        <v>1029</v>
      </c>
      <c r="I49" s="19">
        <v>5</v>
      </c>
      <c r="J49" s="16">
        <v>3</v>
      </c>
      <c r="K49" s="10">
        <f t="shared" si="1"/>
        <v>343</v>
      </c>
      <c r="L49" s="10">
        <f t="shared" si="2"/>
        <v>2</v>
      </c>
      <c r="M49" s="11">
        <f t="shared" si="3"/>
        <v>5.8309037900874635E-3</v>
      </c>
      <c r="N49" s="9">
        <f t="shared" si="4"/>
        <v>1715</v>
      </c>
    </row>
    <row r="50" spans="1:14" ht="45.75" customHeight="1" x14ac:dyDescent="0.25">
      <c r="A50" s="12">
        <v>41</v>
      </c>
      <c r="B50" s="22" t="s">
        <v>60</v>
      </c>
      <c r="C50" s="24">
        <v>305</v>
      </c>
      <c r="D50" s="24">
        <v>305</v>
      </c>
      <c r="E50" s="24">
        <v>308</v>
      </c>
      <c r="F50" s="12"/>
      <c r="G50" s="12"/>
      <c r="H50" s="18">
        <f t="shared" si="0"/>
        <v>918</v>
      </c>
      <c r="I50" s="19">
        <v>10</v>
      </c>
      <c r="J50" s="16">
        <v>3</v>
      </c>
      <c r="K50" s="10">
        <f t="shared" si="1"/>
        <v>306</v>
      </c>
      <c r="L50" s="10">
        <f t="shared" si="2"/>
        <v>1.7320508075688772</v>
      </c>
      <c r="M50" s="11">
        <f t="shared" si="3"/>
        <v>5.6602967567610362E-3</v>
      </c>
      <c r="N50" s="9">
        <f t="shared" si="4"/>
        <v>3060</v>
      </c>
    </row>
    <row r="51" spans="1:14" ht="45.75" customHeight="1" x14ac:dyDescent="0.25">
      <c r="A51" s="12">
        <v>42</v>
      </c>
      <c r="B51" s="22" t="s">
        <v>61</v>
      </c>
      <c r="C51" s="24">
        <v>400</v>
      </c>
      <c r="D51" s="24">
        <v>394</v>
      </c>
      <c r="E51" s="24">
        <v>409</v>
      </c>
      <c r="F51" s="12"/>
      <c r="G51" s="12"/>
      <c r="H51" s="18">
        <f t="shared" si="0"/>
        <v>1203</v>
      </c>
      <c r="I51" s="19">
        <v>10</v>
      </c>
      <c r="J51" s="16">
        <v>3</v>
      </c>
      <c r="K51" s="10">
        <f t="shared" si="1"/>
        <v>401</v>
      </c>
      <c r="L51" s="10">
        <f t="shared" si="2"/>
        <v>7.5498344352707498</v>
      </c>
      <c r="M51" s="11">
        <f t="shared" si="3"/>
        <v>1.8827517294939526E-2</v>
      </c>
      <c r="N51" s="9">
        <f t="shared" si="4"/>
        <v>4010</v>
      </c>
    </row>
    <row r="52" spans="1:14" ht="45.75" customHeight="1" x14ac:dyDescent="0.25">
      <c r="A52" s="12">
        <v>43</v>
      </c>
      <c r="B52" s="22" t="s">
        <v>62</v>
      </c>
      <c r="C52" s="24">
        <v>933</v>
      </c>
      <c r="D52" s="24">
        <v>936</v>
      </c>
      <c r="E52" s="24">
        <v>936</v>
      </c>
      <c r="F52" s="12"/>
      <c r="G52" s="12"/>
      <c r="H52" s="18">
        <f t="shared" si="0"/>
        <v>2805</v>
      </c>
      <c r="I52" s="19">
        <v>20</v>
      </c>
      <c r="J52" s="16">
        <v>3</v>
      </c>
      <c r="K52" s="10">
        <f t="shared" si="1"/>
        <v>935</v>
      </c>
      <c r="L52" s="10">
        <f t="shared" si="2"/>
        <v>1.7320508075688772</v>
      </c>
      <c r="M52" s="11">
        <f t="shared" si="3"/>
        <v>1.8524607567581574E-3</v>
      </c>
      <c r="N52" s="9">
        <f t="shared" si="4"/>
        <v>18700</v>
      </c>
    </row>
    <row r="53" spans="1:14" ht="45.75" customHeight="1" x14ac:dyDescent="0.25">
      <c r="A53" s="12">
        <v>44</v>
      </c>
      <c r="B53" s="22" t="s">
        <v>41</v>
      </c>
      <c r="C53" s="24">
        <v>81</v>
      </c>
      <c r="D53" s="24">
        <v>82</v>
      </c>
      <c r="E53" s="24">
        <v>83</v>
      </c>
      <c r="F53" s="12"/>
      <c r="G53" s="12"/>
      <c r="H53" s="18">
        <f t="shared" si="0"/>
        <v>246</v>
      </c>
      <c r="I53" s="19">
        <v>50</v>
      </c>
      <c r="J53" s="16">
        <v>3</v>
      </c>
      <c r="K53" s="10">
        <f t="shared" si="1"/>
        <v>82</v>
      </c>
      <c r="L53" s="10">
        <f t="shared" si="2"/>
        <v>1</v>
      </c>
      <c r="M53" s="11">
        <f t="shared" si="3"/>
        <v>1.2195121951219513E-2</v>
      </c>
      <c r="N53" s="9">
        <f t="shared" si="4"/>
        <v>4100</v>
      </c>
    </row>
    <row r="54" spans="1:14" ht="45.75" customHeight="1" x14ac:dyDescent="0.25">
      <c r="A54" s="12">
        <v>45</v>
      </c>
      <c r="B54" s="22" t="s">
        <v>63</v>
      </c>
      <c r="C54" s="24">
        <v>508</v>
      </c>
      <c r="D54" s="24">
        <v>510</v>
      </c>
      <c r="E54" s="24">
        <v>506</v>
      </c>
      <c r="F54" s="12"/>
      <c r="G54" s="12"/>
      <c r="H54" s="18">
        <f t="shared" si="0"/>
        <v>1524</v>
      </c>
      <c r="I54" s="19">
        <v>20</v>
      </c>
      <c r="J54" s="16">
        <v>3</v>
      </c>
      <c r="K54" s="10">
        <f t="shared" si="1"/>
        <v>508</v>
      </c>
      <c r="L54" s="10">
        <f t="shared" si="2"/>
        <v>2</v>
      </c>
      <c r="M54" s="11">
        <f t="shared" si="3"/>
        <v>3.937007874015748E-3</v>
      </c>
      <c r="N54" s="9">
        <f t="shared" si="4"/>
        <v>10160</v>
      </c>
    </row>
    <row r="55" spans="1:14" ht="45.75" customHeight="1" x14ac:dyDescent="0.25">
      <c r="A55" s="12">
        <v>46</v>
      </c>
      <c r="B55" s="22" t="s">
        <v>64</v>
      </c>
      <c r="C55" s="24">
        <v>150</v>
      </c>
      <c r="D55" s="24">
        <v>151</v>
      </c>
      <c r="E55" s="24">
        <v>152</v>
      </c>
      <c r="F55" s="12"/>
      <c r="G55" s="12"/>
      <c r="H55" s="18">
        <f t="shared" si="0"/>
        <v>453</v>
      </c>
      <c r="I55" s="19">
        <v>50</v>
      </c>
      <c r="J55" s="16">
        <v>3</v>
      </c>
      <c r="K55" s="10">
        <f t="shared" si="1"/>
        <v>151</v>
      </c>
      <c r="L55" s="10">
        <f t="shared" si="2"/>
        <v>1</v>
      </c>
      <c r="M55" s="11">
        <f t="shared" si="3"/>
        <v>6.6225165562913907E-3</v>
      </c>
      <c r="N55" s="9">
        <f t="shared" si="4"/>
        <v>7550</v>
      </c>
    </row>
    <row r="56" spans="1:14" ht="42.75" customHeight="1" x14ac:dyDescent="0.25">
      <c r="A56" s="12">
        <v>47</v>
      </c>
      <c r="B56" s="22" t="s">
        <v>65</v>
      </c>
      <c r="C56" s="17">
        <v>1325</v>
      </c>
      <c r="D56" s="25">
        <v>1330</v>
      </c>
      <c r="E56" s="25">
        <v>1335</v>
      </c>
      <c r="F56" s="15"/>
      <c r="G56" s="15"/>
      <c r="H56" s="18">
        <f t="shared" ref="H56:H59" si="10">C56+D56+E56+F56+G56</f>
        <v>3990</v>
      </c>
      <c r="I56" s="19">
        <v>10</v>
      </c>
      <c r="J56" s="16">
        <v>3</v>
      </c>
      <c r="K56" s="10">
        <f t="shared" ref="K56:K59" si="11">AVERAGE(C56:G56)</f>
        <v>1330</v>
      </c>
      <c r="L56" s="10">
        <f t="shared" ref="L56:L59" si="12">STDEV(C56:G56)</f>
        <v>5</v>
      </c>
      <c r="M56" s="11">
        <f t="shared" ref="M56:M59" si="13">L56/K56</f>
        <v>3.7593984962406013E-3</v>
      </c>
      <c r="N56" s="9">
        <f t="shared" ref="N56:N59" si="14">ROUND(H56*I56/J56,2)</f>
        <v>13300</v>
      </c>
    </row>
    <row r="57" spans="1:14" ht="42.75" customHeight="1" x14ac:dyDescent="0.25">
      <c r="A57" s="12">
        <v>48</v>
      </c>
      <c r="B57" s="22" t="s">
        <v>66</v>
      </c>
      <c r="C57" s="17">
        <v>1260</v>
      </c>
      <c r="D57" s="25">
        <v>1250</v>
      </c>
      <c r="E57" s="25">
        <v>1270</v>
      </c>
      <c r="F57" s="15"/>
      <c r="G57" s="15"/>
      <c r="H57" s="18">
        <f t="shared" si="10"/>
        <v>3780</v>
      </c>
      <c r="I57" s="19">
        <v>10</v>
      </c>
      <c r="J57" s="16">
        <v>3</v>
      </c>
      <c r="K57" s="10">
        <f t="shared" si="11"/>
        <v>1260</v>
      </c>
      <c r="L57" s="10">
        <f t="shared" si="12"/>
        <v>10</v>
      </c>
      <c r="M57" s="11">
        <f t="shared" si="13"/>
        <v>7.9365079365079361E-3</v>
      </c>
      <c r="N57" s="9">
        <f t="shared" si="14"/>
        <v>12600</v>
      </c>
    </row>
    <row r="58" spans="1:14" ht="42.75" customHeight="1" x14ac:dyDescent="0.25">
      <c r="A58" s="12">
        <v>49</v>
      </c>
      <c r="B58" s="22" t="s">
        <v>67</v>
      </c>
      <c r="C58" s="17">
        <v>1240</v>
      </c>
      <c r="D58" s="25">
        <v>1250</v>
      </c>
      <c r="E58" s="25">
        <v>1260</v>
      </c>
      <c r="F58" s="15"/>
      <c r="G58" s="15"/>
      <c r="H58" s="18">
        <f t="shared" si="10"/>
        <v>3750</v>
      </c>
      <c r="I58" s="19">
        <v>10</v>
      </c>
      <c r="J58" s="16">
        <v>3</v>
      </c>
      <c r="K58" s="10">
        <f>AVERAGE(C58:G58)</f>
        <v>1250</v>
      </c>
      <c r="L58" s="10">
        <f t="shared" si="12"/>
        <v>10</v>
      </c>
      <c r="M58" s="11">
        <f t="shared" si="13"/>
        <v>8.0000000000000002E-3</v>
      </c>
      <c r="N58" s="9">
        <f>ROUND(H58*I58/J58,2)</f>
        <v>12500</v>
      </c>
    </row>
    <row r="59" spans="1:14" ht="42.75" customHeight="1" x14ac:dyDescent="0.25">
      <c r="A59" s="12">
        <v>50</v>
      </c>
      <c r="B59" s="22" t="s">
        <v>68</v>
      </c>
      <c r="C59" s="17">
        <v>1140</v>
      </c>
      <c r="D59" s="25">
        <v>1115</v>
      </c>
      <c r="E59" s="25">
        <v>1120</v>
      </c>
      <c r="F59" s="15"/>
      <c r="G59" s="15"/>
      <c r="H59" s="18">
        <f t="shared" si="10"/>
        <v>3375</v>
      </c>
      <c r="I59" s="19">
        <v>10</v>
      </c>
      <c r="J59" s="16">
        <v>3</v>
      </c>
      <c r="K59" s="10">
        <f t="shared" si="11"/>
        <v>1125</v>
      </c>
      <c r="L59" s="10">
        <f t="shared" si="12"/>
        <v>13.228756555322953</v>
      </c>
      <c r="M59" s="11">
        <f t="shared" si="13"/>
        <v>1.1758894715842625E-2</v>
      </c>
      <c r="N59" s="9">
        <f t="shared" si="14"/>
        <v>11250</v>
      </c>
    </row>
    <row r="60" spans="1:14" ht="42.75" customHeight="1" x14ac:dyDescent="0.25">
      <c r="A60" s="12">
        <v>51</v>
      </c>
      <c r="B60" s="22" t="s">
        <v>69</v>
      </c>
      <c r="C60" s="17">
        <v>460</v>
      </c>
      <c r="D60" s="25">
        <v>500</v>
      </c>
      <c r="E60" s="25">
        <v>505</v>
      </c>
      <c r="F60" s="15"/>
      <c r="G60" s="15"/>
      <c r="H60" s="18">
        <f t="shared" ref="H60:H69" si="15">C60+D60+E60+F60+G60</f>
        <v>1465</v>
      </c>
      <c r="I60" s="19">
        <v>10</v>
      </c>
      <c r="J60" s="16">
        <v>3</v>
      </c>
      <c r="K60" s="10">
        <f t="shared" ref="K60:K69" si="16">AVERAGE(C60:G60)</f>
        <v>488.33333333333331</v>
      </c>
      <c r="L60" s="10">
        <f t="shared" ref="L60:L69" si="17">STDEV(C60:G60)</f>
        <v>24.664414311581236</v>
      </c>
      <c r="M60" s="11">
        <f t="shared" ref="M60:M69" si="18">L60/K60</f>
        <v>5.0507333061258507E-2</v>
      </c>
      <c r="N60" s="9">
        <f>ROUND(H60*I60/J60,2)-0.01</f>
        <v>4883.32</v>
      </c>
    </row>
    <row r="61" spans="1:14" ht="42.75" customHeight="1" x14ac:dyDescent="0.25">
      <c r="A61" s="12">
        <v>52</v>
      </c>
      <c r="B61" s="22" t="s">
        <v>70</v>
      </c>
      <c r="C61" s="17">
        <v>395</v>
      </c>
      <c r="D61" s="25">
        <v>397</v>
      </c>
      <c r="E61" s="25">
        <v>405</v>
      </c>
      <c r="F61" s="15"/>
      <c r="G61" s="15"/>
      <c r="H61" s="18">
        <f t="shared" si="15"/>
        <v>1197</v>
      </c>
      <c r="I61" s="19">
        <v>20</v>
      </c>
      <c r="J61" s="16">
        <v>3</v>
      </c>
      <c r="K61" s="10">
        <f t="shared" si="16"/>
        <v>399</v>
      </c>
      <c r="L61" s="10">
        <f t="shared" si="17"/>
        <v>5.2915026221291814</v>
      </c>
      <c r="M61" s="11">
        <f t="shared" si="18"/>
        <v>1.3261911333657096E-2</v>
      </c>
      <c r="N61" s="9">
        <f t="shared" ref="N61:N69" si="19">ROUND(H61*I61/J61,2)</f>
        <v>7980</v>
      </c>
    </row>
    <row r="62" spans="1:14" ht="42.75" customHeight="1" x14ac:dyDescent="0.25">
      <c r="A62" s="12">
        <v>53</v>
      </c>
      <c r="B62" s="22" t="s">
        <v>71</v>
      </c>
      <c r="C62" s="17">
        <v>210</v>
      </c>
      <c r="D62" s="25">
        <v>220</v>
      </c>
      <c r="E62" s="25">
        <v>230</v>
      </c>
      <c r="F62" s="15"/>
      <c r="G62" s="15"/>
      <c r="H62" s="18">
        <f t="shared" si="15"/>
        <v>660</v>
      </c>
      <c r="I62" s="19">
        <v>20</v>
      </c>
      <c r="J62" s="16">
        <v>3</v>
      </c>
      <c r="K62" s="10">
        <f t="shared" si="16"/>
        <v>220</v>
      </c>
      <c r="L62" s="10">
        <f t="shared" si="17"/>
        <v>10</v>
      </c>
      <c r="M62" s="11">
        <f t="shared" si="18"/>
        <v>4.5454545454545456E-2</v>
      </c>
      <c r="N62" s="9">
        <f>ROUND(H62*I62/J62,2)+0.01</f>
        <v>4400.01</v>
      </c>
    </row>
    <row r="63" spans="1:14" ht="42.75" customHeight="1" x14ac:dyDescent="0.25">
      <c r="A63" s="12">
        <v>54</v>
      </c>
      <c r="B63" s="22" t="s">
        <v>72</v>
      </c>
      <c r="C63" s="17">
        <v>150</v>
      </c>
      <c r="D63" s="25">
        <v>160</v>
      </c>
      <c r="E63" s="25">
        <v>175</v>
      </c>
      <c r="F63" s="15"/>
      <c r="G63" s="15"/>
      <c r="H63" s="18">
        <f t="shared" si="15"/>
        <v>485</v>
      </c>
      <c r="I63" s="19">
        <v>20</v>
      </c>
      <c r="J63" s="16">
        <v>3</v>
      </c>
      <c r="K63" s="10">
        <f t="shared" si="16"/>
        <v>161.66666666666666</v>
      </c>
      <c r="L63" s="10">
        <f t="shared" si="17"/>
        <v>12.583057392117915</v>
      </c>
      <c r="M63" s="11">
        <f t="shared" si="18"/>
        <v>7.7833344693512885E-2</v>
      </c>
      <c r="N63" s="9">
        <f>ROUND(H63*I63/J63,2)+0.01</f>
        <v>3233.34</v>
      </c>
    </row>
    <row r="64" spans="1:14" ht="42.75" customHeight="1" x14ac:dyDescent="0.25">
      <c r="A64" s="12">
        <v>55</v>
      </c>
      <c r="B64" s="22" t="s">
        <v>72</v>
      </c>
      <c r="C64" s="17">
        <v>150</v>
      </c>
      <c r="D64" s="25">
        <v>160</v>
      </c>
      <c r="E64" s="25">
        <v>175</v>
      </c>
      <c r="F64" s="15"/>
      <c r="G64" s="15"/>
      <c r="H64" s="18">
        <f t="shared" si="15"/>
        <v>485</v>
      </c>
      <c r="I64" s="19">
        <v>60</v>
      </c>
      <c r="J64" s="16">
        <v>3</v>
      </c>
      <c r="K64" s="10">
        <f t="shared" si="16"/>
        <v>161.66666666666666</v>
      </c>
      <c r="L64" s="10">
        <f t="shared" si="17"/>
        <v>12.583057392117915</v>
      </c>
      <c r="M64" s="11">
        <f t="shared" si="18"/>
        <v>7.7833344693512885E-2</v>
      </c>
      <c r="N64" s="9">
        <f t="shared" si="19"/>
        <v>9700</v>
      </c>
    </row>
    <row r="65" spans="1:14" ht="42.75" customHeight="1" x14ac:dyDescent="0.25">
      <c r="A65" s="12">
        <v>56</v>
      </c>
      <c r="B65" s="22" t="s">
        <v>73</v>
      </c>
      <c r="C65" s="17">
        <v>98</v>
      </c>
      <c r="D65" s="25">
        <v>100</v>
      </c>
      <c r="E65" s="25">
        <v>105.5</v>
      </c>
      <c r="F65" s="15"/>
      <c r="G65" s="15"/>
      <c r="H65" s="18">
        <f t="shared" si="15"/>
        <v>303.5</v>
      </c>
      <c r="I65" s="19">
        <v>20</v>
      </c>
      <c r="J65" s="16">
        <v>3</v>
      </c>
      <c r="K65" s="10">
        <f t="shared" si="16"/>
        <v>101.16666666666667</v>
      </c>
      <c r="L65" s="10">
        <f t="shared" si="17"/>
        <v>3.8837267325770144</v>
      </c>
      <c r="M65" s="11">
        <f t="shared" si="18"/>
        <v>3.8389391096313154E-2</v>
      </c>
      <c r="N65" s="9">
        <f>ROUND(H65*I65/J65,2)-0.01</f>
        <v>2023.32</v>
      </c>
    </row>
    <row r="66" spans="1:14" ht="42.75" customHeight="1" x14ac:dyDescent="0.25">
      <c r="A66" s="12">
        <v>57</v>
      </c>
      <c r="B66" s="22" t="s">
        <v>74</v>
      </c>
      <c r="C66" s="17">
        <v>356</v>
      </c>
      <c r="D66" s="25">
        <v>355</v>
      </c>
      <c r="E66" s="25">
        <v>360</v>
      </c>
      <c r="F66" s="15"/>
      <c r="G66" s="15"/>
      <c r="H66" s="18">
        <f t="shared" si="15"/>
        <v>1071</v>
      </c>
      <c r="I66" s="19">
        <v>7</v>
      </c>
      <c r="J66" s="16">
        <v>3</v>
      </c>
      <c r="K66" s="10">
        <f t="shared" si="16"/>
        <v>357</v>
      </c>
      <c r="L66" s="10">
        <f t="shared" si="17"/>
        <v>2.6457513110645907</v>
      </c>
      <c r="M66" s="11">
        <f t="shared" si="18"/>
        <v>7.4110680982201419E-3</v>
      </c>
      <c r="N66" s="9">
        <f t="shared" si="19"/>
        <v>2499</v>
      </c>
    </row>
    <row r="67" spans="1:14" ht="42.75" customHeight="1" x14ac:dyDescent="0.25">
      <c r="A67" s="12">
        <v>58</v>
      </c>
      <c r="B67" s="22" t="s">
        <v>75</v>
      </c>
      <c r="C67" s="17">
        <v>390</v>
      </c>
      <c r="D67" s="25">
        <v>400</v>
      </c>
      <c r="E67" s="25">
        <v>410</v>
      </c>
      <c r="F67" s="15"/>
      <c r="G67" s="15"/>
      <c r="H67" s="18">
        <f t="shared" si="15"/>
        <v>1200</v>
      </c>
      <c r="I67" s="19">
        <v>10</v>
      </c>
      <c r="J67" s="16">
        <v>3</v>
      </c>
      <c r="K67" s="10">
        <f t="shared" si="16"/>
        <v>400</v>
      </c>
      <c r="L67" s="10">
        <f t="shared" si="17"/>
        <v>10</v>
      </c>
      <c r="M67" s="11">
        <f t="shared" si="18"/>
        <v>2.5000000000000001E-2</v>
      </c>
      <c r="N67" s="9">
        <f t="shared" si="19"/>
        <v>4000</v>
      </c>
    </row>
    <row r="68" spans="1:14" ht="42.75" customHeight="1" x14ac:dyDescent="0.25">
      <c r="A68" s="12">
        <v>59</v>
      </c>
      <c r="B68" s="22" t="s">
        <v>76</v>
      </c>
      <c r="C68" s="17">
        <v>2450</v>
      </c>
      <c r="D68" s="25">
        <v>2650</v>
      </c>
      <c r="E68" s="25">
        <v>2700</v>
      </c>
      <c r="F68" s="15"/>
      <c r="G68" s="15"/>
      <c r="H68" s="18">
        <f t="shared" ref="H68" si="20">C68+D68+E68+F68+G68</f>
        <v>7800</v>
      </c>
      <c r="I68" s="19">
        <v>5</v>
      </c>
      <c r="J68" s="16">
        <v>4</v>
      </c>
      <c r="K68" s="10">
        <f t="shared" ref="K68" si="21">AVERAGE(C68:G68)</f>
        <v>2600</v>
      </c>
      <c r="L68" s="10">
        <f t="shared" ref="L68" si="22">STDEV(C68:G68)</f>
        <v>132.28756555322954</v>
      </c>
      <c r="M68" s="11">
        <f t="shared" ref="M68" si="23">L68/K68</f>
        <v>5.0879832905088282E-2</v>
      </c>
      <c r="N68" s="9">
        <f t="shared" ref="N68" si="24">ROUND(H68*I68/J68,2)</f>
        <v>9750</v>
      </c>
    </row>
    <row r="69" spans="1:14" ht="42.75" customHeight="1" x14ac:dyDescent="0.25">
      <c r="A69" s="12">
        <v>60</v>
      </c>
      <c r="B69" s="22" t="s">
        <v>77</v>
      </c>
      <c r="C69" s="17">
        <v>584</v>
      </c>
      <c r="D69" s="25">
        <v>587</v>
      </c>
      <c r="E69" s="25">
        <v>593</v>
      </c>
      <c r="F69" s="15"/>
      <c r="G69" s="15"/>
      <c r="H69" s="18">
        <f t="shared" si="15"/>
        <v>1764</v>
      </c>
      <c r="I69" s="19">
        <v>60</v>
      </c>
      <c r="J69" s="16">
        <v>3</v>
      </c>
      <c r="K69" s="10">
        <f t="shared" si="16"/>
        <v>588</v>
      </c>
      <c r="L69" s="10">
        <f t="shared" si="17"/>
        <v>4.5825756949558398</v>
      </c>
      <c r="M69" s="11">
        <f t="shared" si="18"/>
        <v>7.7934960798568707E-3</v>
      </c>
      <c r="N69" s="9">
        <f t="shared" si="19"/>
        <v>35280</v>
      </c>
    </row>
    <row r="70" spans="1:14" ht="15" customHeight="1" x14ac:dyDescent="0.25">
      <c r="A70" s="33" t="s">
        <v>15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5"/>
      <c r="M70" s="21"/>
      <c r="N70" s="20">
        <f>SUM(N10:N69)</f>
        <v>604439.64999999991</v>
      </c>
    </row>
    <row r="73" spans="1:14" x14ac:dyDescent="0.25">
      <c r="A73" s="14" t="s">
        <v>16</v>
      </c>
      <c r="B73" s="14"/>
      <c r="C73" s="31" t="s">
        <v>17</v>
      </c>
      <c r="D73" s="31"/>
    </row>
  </sheetData>
  <mergeCells count="13">
    <mergeCell ref="C73:D73"/>
    <mergeCell ref="K7:M7"/>
    <mergeCell ref="A70:L70"/>
    <mergeCell ref="A7:A8"/>
    <mergeCell ref="B7:B8"/>
    <mergeCell ref="C7:H7"/>
    <mergeCell ref="I7:I8"/>
    <mergeCell ref="J7:J8"/>
    <mergeCell ref="L1:N1"/>
    <mergeCell ref="A2:N2"/>
    <mergeCell ref="A3:N3"/>
    <mergeCell ref="A4:N4"/>
    <mergeCell ref="A5:N5"/>
  </mergeCells>
  <phoneticPr fontId="10" type="noConversion"/>
  <pageMargins left="0.7" right="0.7" top="0.75" bottom="0.75" header="0.3" footer="0.3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Принтеры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Ксения Александровна Долинина</cp:lastModifiedBy>
  <cp:lastPrinted>2026-06-10T12:39:01Z</cp:lastPrinted>
  <dcterms:created xsi:type="dcterms:W3CDTF">2016-09-26T13:34:20Z</dcterms:created>
  <dcterms:modified xsi:type="dcterms:W3CDTF">2026-06-10T12:40:06Z</dcterms:modified>
</cp:coreProperties>
</file>