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0" yWindow="0" windowWidth="23256" windowHeight="12492"/>
  </bookViews>
  <sheets>
    <sheet name="НМЦК" sheetId="9" r:id="rId1"/>
  </sheets>
  <definedNames>
    <definedName name="_xlnm._FilterDatabase" localSheetId="0" hidden="1">НМЦК!$A$6:$L$6</definedName>
    <definedName name="Print_Area" localSheetId="0">НМЦК!$A$1:$P$13</definedName>
  </definedNames>
  <calcPr calcId="125725" fullPrecision="0" calcOnSave="0" concurrentCalc="0"/>
</workbook>
</file>

<file path=xl/calcChain.xml><?xml version="1.0" encoding="utf-8"?>
<calcChain xmlns="http://schemas.openxmlformats.org/spreadsheetml/2006/main">
  <c r="I7" i="9"/>
  <c r="J7"/>
  <c r="M7"/>
  <c r="N7"/>
  <c r="K7"/>
  <c r="O7"/>
  <c r="P7"/>
  <c r="L7"/>
  <c r="N8"/>
  <c r="P8"/>
</calcChain>
</file>

<file path=xl/sharedStrings.xml><?xml version="1.0" encoding="utf-8"?>
<sst xmlns="http://schemas.openxmlformats.org/spreadsheetml/2006/main" count="27" uniqueCount="27">
  <si>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</si>
  <si>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</si>
  <si>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13 таблицы расчета).</t>
  </si>
  <si>
    <t>№ п/п</t>
  </si>
  <si>
    <t>Наименование товара (работы, услуги)</t>
  </si>
  <si>
    <t>кол-во</t>
  </si>
  <si>
    <t>ед.изм.</t>
  </si>
  <si>
    <t>Средневзвешенное значение цен без НДС, руб. (ЦЕМ п.9)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</si>
  <si>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</si>
  <si>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</si>
  <si>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</si>
  <si>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 товара 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</si>
  <si>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</si>
  <si>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</si>
  <si>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</si>
  <si>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</si>
  <si>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</si>
  <si>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штука</t>
  </si>
  <si>
    <t>Исп. Сысоева Г.А.</t>
  </si>
  <si>
    <t>Цена, руб.</t>
  </si>
  <si>
    <t>КТРУ / ОКПД2</t>
  </si>
  <si>
    <t>Ведущий специалист контрактной службы__________________________     Магнев В.В.</t>
  </si>
  <si>
    <t>Катетер эндоваскулярный для ультразвукового разрушения тромбов</t>
  </si>
  <si>
    <t>32.50.13.110</t>
  </si>
  <si>
    <t>КП № 1 от 10.06.2026 № 508 (вх. №02203к/26 от 10.06.2026)</t>
  </si>
  <si>
    <t>КП № 2 от 10.06.2026 № 104 (вх. №02201к/26 от 10.06.2026)</t>
  </si>
  <si>
    <t>КП № 3 от 10.06.2026  №340  (вх. №02206к/26 от 10.06.2026)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</si>
</sst>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Alignment="0"/>
  </cellStyleXfs>
  <cellXfs count="35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1" fontId="4" fillId="0" borderId="0" xfId="0" applyNumberFormat="1" applyFont="1"/>
    <xf numFmtId="4" fontId="4" fillId="0" borderId="3" xfId="0" applyNumberFormat="1" applyFont="1" applyFill="1" applyBorder="1" applyAlignment="1">
      <alignment horizontal="right" vertical="center"/>
    </xf>
    <xf numFmtId="1" fontId="5" fillId="0" borderId="4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  <xf numFmtId="1" fontId="6" fillId="0" borderId="0" xfId="0" applyNumberFormat="1" applyFont="1" applyBorder="1" applyAlignment="1">
      <alignment horizontal="left" vertical="center" wrapText="1"/>
    </xf>
    <xf numFmtId="1" fontId="5" fillId="0" borderId="0" xfId="0" applyNumberFormat="1" applyFont="1"/>
    <xf numFmtId="164" fontId="6" fillId="0" borderId="0" xfId="0" applyNumberFormat="1" applyFont="1"/>
    <xf numFmtId="4" fontId="3" fillId="0" borderId="3" xfId="0" applyNumberFormat="1" applyFont="1" applyFill="1" applyBorder="1" applyAlignment="1">
      <alignment horizontal="right" vertical="center"/>
    </xf>
    <xf numFmtId="1" fontId="3" fillId="0" borderId="0" xfId="0" applyNumberFormat="1" applyFont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left" vertical="center" wrapText="1"/>
    </xf>
    <xf numFmtId="4" fontId="3" fillId="0" borderId="7" xfId="0" applyNumberFormat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</xdr:colOff>
      <xdr:row>3</xdr:row>
      <xdr:rowOff>514350</xdr:rowOff>
    </xdr:from>
    <xdr:to>
      <xdr:col>11</xdr:col>
      <xdr:colOff>285751</xdr:colOff>
      <xdr:row>4</xdr:row>
      <xdr:rowOff>9525</xdr:rowOff>
    </xdr:to>
    <xdr:pic>
      <xdr:nvPicPr>
        <xdr:cNvPr id="3200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43675" y="1657350"/>
          <a:ext cx="847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12</xdr:col>
      <xdr:colOff>130752</xdr:colOff>
      <xdr:row>4</xdr:row>
      <xdr:rowOff>9525</xdr:rowOff>
    </xdr:to>
    <xdr:pic>
      <xdr:nvPicPr>
        <xdr:cNvPr id="3200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72325" y="1657350"/>
          <a:ext cx="6858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FF00"/>
    <pageSetUpPr fitToPage="1"/>
  </sheetPr>
  <dimension ref="A1:P13"/>
  <sheetViews>
    <sheetView tabSelected="1" topLeftCell="A2" zoomScaleNormal="100" zoomScaleSheetLayoutView="100" workbookViewId="0">
      <selection activeCell="K18" sqref="K18"/>
    </sheetView>
  </sheetViews>
  <sheetFormatPr defaultColWidth="9.109375" defaultRowHeight="13.8"/>
  <cols>
    <col min="1" max="1" width="3.5546875" style="5" customWidth="1"/>
    <col min="2" max="2" width="21.88671875" style="3" customWidth="1"/>
    <col min="3" max="3" width="13.109375" style="3" customWidth="1"/>
    <col min="4" max="4" width="14.44140625" style="2" customWidth="1"/>
    <col min="5" max="5" width="14.33203125" style="2" customWidth="1"/>
    <col min="6" max="6" width="12.88671875" style="2" customWidth="1"/>
    <col min="7" max="7" width="6.6640625" style="2" customWidth="1"/>
    <col min="8" max="8" width="8.88671875" style="3" customWidth="1"/>
    <col min="9" max="9" width="40.6640625" style="2" hidden="1" customWidth="1"/>
    <col min="10" max="10" width="10.5546875" style="2" customWidth="1"/>
    <col min="11" max="11" width="8.88671875" style="2" customWidth="1"/>
    <col min="12" max="12" width="9.33203125" style="4" customWidth="1"/>
    <col min="13" max="13" width="12.5546875" style="2" customWidth="1"/>
    <col min="14" max="14" width="11.5546875" style="2" bestFit="1" customWidth="1"/>
    <col min="15" max="15" width="11.5546875" style="2" customWidth="1"/>
    <col min="16" max="16" width="13.6640625" style="2" bestFit="1" customWidth="1"/>
    <col min="17" max="17" width="12.88671875" style="2" bestFit="1" customWidth="1"/>
    <col min="18" max="16384" width="9.109375" style="2"/>
  </cols>
  <sheetData>
    <row r="1" spans="1:16" ht="31.5" customHeight="1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6" ht="71.099999999999994" customHeight="1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</row>
    <row r="4" spans="1:16" ht="15" customHeight="1">
      <c r="A4" s="31" t="s">
        <v>3</v>
      </c>
      <c r="B4" s="26" t="s">
        <v>4</v>
      </c>
      <c r="C4" s="26" t="s">
        <v>20</v>
      </c>
      <c r="D4" s="26" t="s">
        <v>19</v>
      </c>
      <c r="E4" s="26"/>
      <c r="F4" s="26"/>
      <c r="G4" s="26" t="s">
        <v>5</v>
      </c>
      <c r="H4" s="26" t="s">
        <v>6</v>
      </c>
      <c r="I4" s="28" t="s">
        <v>7</v>
      </c>
      <c r="J4" s="26" t="s">
        <v>8</v>
      </c>
      <c r="K4" s="26" t="s">
        <v>9</v>
      </c>
      <c r="L4" s="29" t="s">
        <v>10</v>
      </c>
      <c r="M4" s="27" t="s">
        <v>11</v>
      </c>
      <c r="N4" s="27" t="s">
        <v>12</v>
      </c>
      <c r="O4" s="27" t="s">
        <v>13</v>
      </c>
      <c r="P4" s="27" t="s">
        <v>14</v>
      </c>
    </row>
    <row r="5" spans="1:16" ht="135" customHeight="1">
      <c r="A5" s="31"/>
      <c r="B5" s="26"/>
      <c r="C5" s="26"/>
      <c r="D5" s="23" t="s">
        <v>24</v>
      </c>
      <c r="E5" s="23" t="s">
        <v>25</v>
      </c>
      <c r="F5" s="23" t="s">
        <v>26</v>
      </c>
      <c r="G5" s="26"/>
      <c r="H5" s="26"/>
      <c r="I5" s="28"/>
      <c r="J5" s="26"/>
      <c r="K5" s="26"/>
      <c r="L5" s="29"/>
      <c r="M5" s="27"/>
      <c r="N5" s="27"/>
      <c r="O5" s="27"/>
      <c r="P5" s="27"/>
    </row>
    <row r="6" spans="1:16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10</v>
      </c>
      <c r="J6" s="7">
        <v>9</v>
      </c>
      <c r="K6" s="7">
        <v>10</v>
      </c>
      <c r="L6" s="7">
        <v>11</v>
      </c>
      <c r="M6" s="7">
        <v>12</v>
      </c>
      <c r="N6" s="7">
        <v>13</v>
      </c>
      <c r="O6" s="7">
        <v>14</v>
      </c>
      <c r="P6" s="7">
        <v>15</v>
      </c>
    </row>
    <row r="7" spans="1:16" ht="39.6">
      <c r="A7" s="8">
        <v>1</v>
      </c>
      <c r="B7" s="9" t="s">
        <v>22</v>
      </c>
      <c r="C7" s="9" t="s">
        <v>23</v>
      </c>
      <c r="D7" s="10">
        <v>347000</v>
      </c>
      <c r="E7" s="10">
        <v>356022</v>
      </c>
      <c r="F7" s="10">
        <v>353246</v>
      </c>
      <c r="G7" s="11">
        <v>1</v>
      </c>
      <c r="H7" s="12" t="s">
        <v>17</v>
      </c>
      <c r="I7" s="13" t="e">
        <f>(((D7*G7)+(E7*G7)+(#REF!*G7)/(G7*3)))</f>
        <v>#REF!</v>
      </c>
      <c r="J7" s="13">
        <f t="shared" ref="J7" si="0">(D7+E7+F7)*1/3</f>
        <v>352089.33</v>
      </c>
      <c r="K7" s="13">
        <f t="shared" ref="K7" si="1">STDEV(D7:F7)</f>
        <v>4620.88</v>
      </c>
      <c r="L7" s="14">
        <f t="shared" ref="L7" si="2">K7/J7</f>
        <v>1.3100000000000001E-2</v>
      </c>
      <c r="M7" s="15">
        <f t="shared" ref="M7" si="3">J7</f>
        <v>352089.33</v>
      </c>
      <c r="N7" s="15">
        <f t="shared" ref="N7" si="4">M7*G7</f>
        <v>352089.33</v>
      </c>
      <c r="O7" s="10">
        <f t="shared" ref="O7" si="5">D7</f>
        <v>347000</v>
      </c>
      <c r="P7" s="15">
        <f t="shared" ref="P7" si="6">O7*G7</f>
        <v>347000</v>
      </c>
    </row>
    <row r="8" spans="1:16" ht="26.25" customHeight="1">
      <c r="A8" s="32" t="s">
        <v>15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4"/>
      <c r="N8" s="6">
        <f>SUM(N7:N7)</f>
        <v>352089.33</v>
      </c>
      <c r="O8" s="6"/>
      <c r="P8" s="21">
        <f>SUM(P7:P7)</f>
        <v>347000</v>
      </c>
    </row>
    <row r="9" spans="1:16" ht="82.5" customHeight="1">
      <c r="A9" s="30" t="s">
        <v>16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</row>
    <row r="10" spans="1:16" ht="17.25" customHeight="1">
      <c r="A10" s="22" t="s">
        <v>21</v>
      </c>
      <c r="B10" s="16"/>
      <c r="C10" s="16"/>
      <c r="D10" s="17"/>
      <c r="E10" s="17"/>
      <c r="F10" s="17"/>
      <c r="G10" s="18"/>
      <c r="H10" s="18"/>
      <c r="I10" s="18"/>
      <c r="J10" s="18"/>
      <c r="K10" s="18"/>
      <c r="L10" s="18"/>
      <c r="M10" s="18"/>
      <c r="N10" s="18"/>
      <c r="O10" s="18"/>
      <c r="P10" s="18"/>
    </row>
    <row r="11" spans="1:16" ht="14.25" customHeight="1">
      <c r="A11" s="19"/>
      <c r="B11" s="16"/>
      <c r="C11" s="16"/>
      <c r="D11" s="17"/>
      <c r="E11" s="17"/>
      <c r="F11" s="17"/>
      <c r="G11" s="18"/>
      <c r="H11" s="18"/>
      <c r="I11" s="18"/>
      <c r="J11" s="18"/>
      <c r="K11" s="18"/>
      <c r="L11" s="18"/>
      <c r="M11" s="18"/>
      <c r="N11" s="18"/>
      <c r="O11" s="18"/>
      <c r="P11" s="18"/>
    </row>
    <row r="12" spans="1:16" ht="12" customHeigh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6">
      <c r="A13" s="1" t="s">
        <v>18</v>
      </c>
      <c r="B13" s="16"/>
      <c r="C13" s="16"/>
      <c r="D13" s="17"/>
      <c r="E13" s="17"/>
      <c r="F13" s="17"/>
      <c r="G13" s="17"/>
      <c r="H13" s="16"/>
      <c r="I13" s="17"/>
      <c r="J13" s="17"/>
      <c r="K13" s="17"/>
      <c r="L13" s="20"/>
      <c r="M13" s="17"/>
      <c r="N13" s="17"/>
      <c r="O13" s="17"/>
      <c r="P13" s="17"/>
    </row>
  </sheetData>
  <mergeCells count="19">
    <mergeCell ref="A9:P9"/>
    <mergeCell ref="A4:A5"/>
    <mergeCell ref="B4:B5"/>
    <mergeCell ref="C4:C5"/>
    <mergeCell ref="A8:M8"/>
    <mergeCell ref="A1:P1"/>
    <mergeCell ref="A2:P2"/>
    <mergeCell ref="A3:P3"/>
    <mergeCell ref="D4:F4"/>
    <mergeCell ref="M4:M5"/>
    <mergeCell ref="N4:N5"/>
    <mergeCell ref="O4:O5"/>
    <mergeCell ref="P4:P5"/>
    <mergeCell ref="G4:G5"/>
    <mergeCell ref="H4:H5"/>
    <mergeCell ref="I4:I5"/>
    <mergeCell ref="J4:J5"/>
    <mergeCell ref="K4:K5"/>
    <mergeCell ref="L4:L5"/>
  </mergeCells>
  <pageMargins left="0.39370078740157483" right="0.39370078740157483" top="0.39370078740157483" bottom="0.39370078740157483" header="0" footer="0"/>
  <pageSetup paperSize="9" scale="79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2026-06-10T12:04:32Z</cp:lastPrinted>
  <dcterms:created xsi:type="dcterms:W3CDTF">2011-08-15T06:57:36Z</dcterms:created>
  <dcterms:modified xsi:type="dcterms:W3CDTF">2026-06-10T13:04:32Z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1049-11.2.0.10443</vt:lpwstr>
  </property>
  <property fmtid="{D5CDD505-2E9C-101B-9397-08002B2CF9AE}" pid="3" name="ICV">
    <vt:lpwstr>F4AA983DFBBB45AFA449F95D9D0C33CE</vt:lpwstr>
  </property>
</Properties>
</file>