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. ЗАКУПКИ 44-ФЗ 2026 ГОД\2. Электронный магазин\БУМАГА ПАРАФИН\БУМАГА ПАРАФИН согласовано\"/>
    </mc:Choice>
  </mc:AlternateContent>
  <xr:revisionPtr revIDLastSave="0" documentId="13_ncr:1_{BDE2EA28-5A43-481D-9617-F0BBC5CAEBA3}" xr6:coauthVersionLast="45" xr6:coauthVersionMax="45" xr10:uidLastSave="{00000000-0000-0000-0000-000000000000}"/>
  <bookViews>
    <workbookView xWindow="3240" yWindow="3240" windowWidth="21600" windowHeight="11385" xr2:uid="{00000000-000D-0000-FFFF-FFFF00000000}"/>
  </bookViews>
  <sheets>
    <sheet name="Общий" sheetId="1" r:id="rId1"/>
  </sheets>
  <definedNames>
    <definedName name="_xlnm._FilterDatabase" localSheetId="0" hidden="1">Общий!$A$5:$P$6</definedName>
    <definedName name="_xlnm.Print_Area" localSheetId="0">Общий!$A$1:$P$15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M6" i="1" l="1"/>
  <c r="O6" i="1"/>
  <c r="P6" i="1" s="1"/>
  <c r="P8" i="1" l="1"/>
</calcChain>
</file>

<file path=xl/sharedStrings.xml><?xml version="1.0" encoding="utf-8"?>
<sst xmlns="http://schemas.openxmlformats.org/spreadsheetml/2006/main" count="29" uniqueCount="29">
  <si>
    <t>КТРУ</t>
  </si>
  <si>
    <t>ККН</t>
  </si>
  <si>
    <t>№ п/п</t>
  </si>
  <si>
    <t>Наименование товара (работы, услуги)</t>
  </si>
  <si>
    <t>Номер источника ценовой информации (ИЦИ №i)* и цена единицы ТРУ, представленная i-тым ИЦИ (Цi), руб.</t>
  </si>
  <si>
    <t>Средняя цена из Реестра товаров, включая НДС</t>
  </si>
  <si>
    <t>Предельная цена установлена в соответствие с  Распоряжением КГЗ от 31.05.2018 N 100-р</t>
  </si>
  <si>
    <t>Единица измерения</t>
  </si>
  <si>
    <t>Кол-во (объем) закупаемого ТРУ</t>
  </si>
  <si>
    <t>Кол-во значений, используемых в расчете</t>
  </si>
  <si>
    <t>Цена единицы ТРУ, принятая для расчета НМЦК, руб.</t>
  </si>
  <si>
    <t>Сумма, руб.</t>
  </si>
  <si>
    <t>Начальная (максимальная) цена контракта (НМЦК), руб.</t>
  </si>
  <si>
    <t>Специалист по закупкам планово-экономического отдела</t>
  </si>
  <si>
    <t xml:space="preserve">     5. Валюта, используемая для формирования цены контракта и расчетов с поставщиками - рубль Российской Федерации.</t>
  </si>
  <si>
    <t xml:space="preserve"> ОБОСНОВАНИЕ И РАСЧЕТ НАЧАЛЬНОЙ (МАКСИМАЛЬНОЙ) ЦЕНЫ КОНТРАКТА</t>
  </si>
  <si>
    <t>ОКПД2/ККН/КТРУ</t>
  </si>
  <si>
    <t xml:space="preserve">     Определение и обоснование НМЦК методом сопоставимых рыночных цен (анализ рынка)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(подрядчиков, исполнителей).
    2. Порядок формирования начальной (максимальной) цены контракта:
</t>
  </si>
  <si>
    <r>
      <t xml:space="preserve">     4. Цена контракта включает в себя стоимость </t>
    </r>
    <r>
      <rPr>
        <sz val="10"/>
        <rFont val="Times New Roman"/>
        <family val="1"/>
        <charset val="204"/>
      </rPr>
      <t>поставки товара, а также все расходы Поставщика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rFont val="Times New Roman"/>
        <family val="1"/>
      </rPr>
      <t>на транспортирование и размещение мусора и других отходов, образовавшихся в связи с выполнением работ по контракту, заработную плату, транспортные расходы, командировочные расходы, страхование, стоимость предоставленного для выполнения работ оборудования, материалов, а также  инструментов, расходы на привлечение для выполнения работ транспортных средств и инвентаря, все налоги, пошлины, прочие сборы и другие обязательные платежи, выплаченные и/или подлежащие выплате за счет Поставщика.</t>
    </r>
  </si>
  <si>
    <r>
      <t xml:space="preserve">    3.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</t>
    </r>
    <r>
      <rPr>
        <sz val="10"/>
        <rFont val="Times New Roman"/>
        <family val="1"/>
        <charset val="204"/>
      </rPr>
      <t>чных товаров</t>
    </r>
    <r>
      <rPr>
        <sz val="10"/>
        <rFont val="Times New Roman"/>
        <family val="1"/>
      </rPr>
      <t xml:space="preserve">, планируемых к закупке, или при их отсутствии однородных товаров.
     В целях применения метода заказчик использовал информацию о </t>
    </r>
    <r>
      <rPr>
        <sz val="10"/>
        <rFont val="Times New Roman"/>
        <family val="1"/>
        <charset val="204"/>
      </rPr>
      <t xml:space="preserve">ценах планируемых к поставке товара, полученную по запросу заказчика у поставщика, выполняющих идентичные поставки.   </t>
    </r>
    <r>
      <rPr>
        <sz val="10"/>
        <rFont val="Times New Roman"/>
        <family val="1"/>
      </rPr>
      <t xml:space="preserve">                                   </t>
    </r>
  </si>
  <si>
    <t>-</t>
  </si>
  <si>
    <t>Минимальная цена единицы ТРУ, руб.</t>
  </si>
  <si>
    <t>17.12.14.191</t>
  </si>
  <si>
    <t>ИЦИ №1        (вх. № 735 от 20.05.2026)</t>
  </si>
  <si>
    <t>ИЦИ №2          (вх. №740  от 26.05.2026 )</t>
  </si>
  <si>
    <r>
      <t xml:space="preserve">     Таким образом, начальная (максимальная) цена контракта, определяемая методом сопоставимых рыночных цен сост</t>
    </r>
    <r>
      <rPr>
        <sz val="10"/>
        <rFont val="Times New Roman"/>
        <family val="1"/>
        <charset val="204"/>
      </rPr>
      <t>авляет -</t>
    </r>
    <r>
      <rPr>
        <sz val="10"/>
        <color rgb="FFC0000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двадцать пять тысяч двадцать пять рублей,00 копеек.</t>
    </r>
  </si>
  <si>
    <t>рул.</t>
  </si>
  <si>
    <t>ИЦИ №3       (вх. №739 от 25.05.2026 )</t>
  </si>
  <si>
    <t>Бумага парафиновая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</si>
</sst>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000000000"/>
  </numFmts>
  <fonts count="2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</font>
    <font>
      <sz val="11"/>
      <color indexed="8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rgb="FF212529"/>
      <name val="Tahoma"/>
      <family val="2"/>
      <charset val="204"/>
    </font>
    <font>
      <sz val="11"/>
      <color indexed="8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61">
    <xf numFmtId="0" fontId="0" fillId="0" borderId="0" xfId="0"/>
    <xf numFmtId="0" fontId="0" fillId="2" borderId="0" xfId="0" applyFill="1" applyAlignment="1">
      <alignment horizontal="left"/>
    </xf>
    <xf numFmtId="10" fontId="0" fillId="0" borderId="0" xfId="0" applyNumberFormat="1" applyAlignment="1">
      <alignment horizontal="center" vertical="center"/>
    </xf>
    <xf numFmtId="1" fontId="8" fillId="5" borderId="3" xfId="0" applyNumberFormat="1" applyFont="1" applyFill="1" applyBorder="1" applyAlignment="1">
      <alignment horizontal="center" vertical="top" wrapText="1"/>
    </xf>
    <xf numFmtId="3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3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4" fillId="0" borderId="0" xfId="0" applyFont="1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7" fillId="0" borderId="5" xfId="0" applyFont="1" applyBorder="1" applyAlignment="1">
      <alignment wrapText="1"/>
    </xf>
    <xf numFmtId="0" fontId="7" fillId="0" borderId="4" xfId="0" applyFont="1" applyBorder="1" applyAlignment="1">
      <alignment wrapText="1"/>
    </xf>
    <xf numFmtId="4" fontId="12" fillId="3" borderId="1" xfId="0" applyNumberFormat="1" applyFont="1" applyFill="1" applyBorder="1" applyAlignment="1">
      <alignment horizontal="center" vertical="center" wrapText="1"/>
    </xf>
    <xf numFmtId="3" fontId="8" fillId="5" borderId="3" xfId="0" applyNumberFormat="1" applyFont="1" applyFill="1" applyBorder="1" applyAlignment="1">
      <alignment horizontal="center" vertical="top" wrapText="1"/>
    </xf>
    <xf numFmtId="1" fontId="9" fillId="5" borderId="3" xfId="0" applyNumberFormat="1" applyFont="1" applyFill="1" applyBorder="1" applyAlignment="1">
      <alignment horizontal="center" vertical="top" wrapText="1"/>
    </xf>
    <xf numFmtId="4" fontId="8" fillId="5" borderId="3" xfId="0" applyNumberFormat="1" applyFont="1" applyFill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center" vertical="center" wrapText="1"/>
    </xf>
    <xf numFmtId="4" fontId="10" fillId="5" borderId="3" xfId="0" applyNumberFormat="1" applyFont="1" applyFill="1" applyBorder="1" applyAlignment="1">
      <alignment horizontal="center" vertical="top" wrapText="1"/>
    </xf>
    <xf numFmtId="4" fontId="9" fillId="5" borderId="3" xfId="0" applyNumberFormat="1" applyFont="1" applyFill="1" applyBorder="1" applyAlignment="1">
      <alignment horizontal="center" vertical="top" wrapText="1"/>
    </xf>
    <xf numFmtId="164" fontId="9" fillId="5" borderId="3" xfId="0" applyNumberFormat="1" applyFont="1" applyFill="1" applyBorder="1" applyAlignment="1">
      <alignment horizontal="center" vertical="top" wrapText="1"/>
    </xf>
    <xf numFmtId="4" fontId="9" fillId="5" borderId="9" xfId="0" applyNumberFormat="1" applyFont="1" applyFill="1" applyBorder="1" applyAlignment="1">
      <alignment horizontal="center" vertical="top" wrapText="1"/>
    </xf>
    <xf numFmtId="1" fontId="15" fillId="0" borderId="7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17" fillId="0" borderId="0" xfId="0" applyNumberFormat="1" applyFont="1"/>
    <xf numFmtId="165" fontId="0" fillId="0" borderId="0" xfId="0" applyNumberFormat="1" applyAlignment="1">
      <alignment vertical="top"/>
    </xf>
    <xf numFmtId="3" fontId="4" fillId="0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</xdr:row>
      <xdr:rowOff>0</xdr:rowOff>
    </xdr:from>
    <xdr:to>
      <xdr:col>14</xdr:col>
      <xdr:colOff>266700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1080DD5B-D7DC-471E-9F5A-942CDC82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611100" y="1085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4</xdr:row>
      <xdr:rowOff>295275</xdr:rowOff>
    </xdr:from>
    <xdr:to>
      <xdr:col>10</xdr:col>
      <xdr:colOff>447675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7E5181C-B5B5-4C20-93C8-03279932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05850" y="23431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</xdr:row>
      <xdr:rowOff>638175</xdr:rowOff>
    </xdr:from>
    <xdr:to>
      <xdr:col>14</xdr:col>
      <xdr:colOff>638175</xdr:colOff>
      <xdr:row>4</xdr:row>
      <xdr:rowOff>457200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8ADC8A-5E8B-44BD-997C-C419448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8700" y="26860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0</xdr:rowOff>
    </xdr:from>
    <xdr:to>
      <xdr:col>13</xdr:col>
      <xdr:colOff>485775</xdr:colOff>
      <xdr:row>6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38CB3E4D-39EC-440B-9548-0516416BD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0</xdr:rowOff>
    </xdr:from>
    <xdr:to>
      <xdr:col>13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2B117D1A-8C46-4B70-BF4D-16AE8771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P17"/>
  <sheetViews>
    <sheetView tabSelected="1" topLeftCell="C1" zoomScale="120" zoomScaleNormal="120" zoomScaleSheetLayoutView="90" workbookViewId="0">
      <selection activeCell="E6" sqref="E6"/>
    </sheetView>
  </sheetViews>
  <sheetFormatPr defaultColWidth="9.140625" defaultRowHeight="15" x14ac:dyDescent="0.25"/>
  <cols>
    <col min="1" max="1" width="16.42578125" style="13" hidden="1" customWidth="1"/>
    <col min="2" max="2" width="20.42578125" style="13" hidden="1" customWidth="1"/>
    <col min="3" max="3" width="10.140625" style="13" customWidth="1"/>
    <col min="4" max="4" width="3.5703125" style="14" customWidth="1"/>
    <col min="5" max="5" width="31.7109375" style="13" customWidth="1"/>
    <col min="6" max="6" width="12.7109375" style="13" customWidth="1"/>
    <col min="7" max="7" width="12.5703125" style="13" customWidth="1"/>
    <col min="8" max="8" width="12.42578125" style="13" bestFit="1" customWidth="1"/>
    <col min="9" max="9" width="12" style="13" hidden="1" customWidth="1"/>
    <col min="10" max="10" width="17.28515625" style="13" hidden="1" customWidth="1"/>
    <col min="11" max="11" width="9.28515625" style="13" customWidth="1"/>
    <col min="12" max="12" width="10.42578125" style="4" customWidth="1"/>
    <col min="13" max="13" width="9.85546875" style="13" customWidth="1"/>
    <col min="14" max="14" width="11.5703125" style="13" customWidth="1"/>
    <col min="15" max="15" width="17.42578125" style="13" customWidth="1"/>
    <col min="16" max="16" width="19.140625" style="13" customWidth="1"/>
    <col min="17" max="17" width="14.42578125" style="13" customWidth="1"/>
    <col min="18" max="18" width="14.140625" style="13" bestFit="1" customWidth="1"/>
    <col min="19" max="19" width="9.5703125" style="13" bestFit="1" customWidth="1"/>
    <col min="20" max="16384" width="9.140625" style="13"/>
  </cols>
  <sheetData>
    <row r="1" spans="1:16" customFormat="1" ht="40.5" customHeight="1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customFormat="1" x14ac:dyDescent="0.25">
      <c r="A2" s="40" t="s">
        <v>15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s="1" customFormat="1" ht="83.25" customHeight="1" x14ac:dyDescent="0.25">
      <c r="A3" s="41" t="s">
        <v>17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s="2" customFormat="1" ht="60.75" customHeight="1" x14ac:dyDescent="0.25">
      <c r="A4" s="42" t="s">
        <v>0</v>
      </c>
      <c r="B4" s="42" t="s">
        <v>1</v>
      </c>
      <c r="C4" s="42" t="s">
        <v>16</v>
      </c>
      <c r="D4" s="44" t="s">
        <v>2</v>
      </c>
      <c r="E4" s="42" t="s">
        <v>3</v>
      </c>
      <c r="F4" s="42" t="s">
        <v>4</v>
      </c>
      <c r="G4" s="42"/>
      <c r="H4" s="42"/>
      <c r="I4" s="42" t="s">
        <v>5</v>
      </c>
      <c r="J4" s="42" t="s">
        <v>6</v>
      </c>
      <c r="K4" s="42" t="s">
        <v>7</v>
      </c>
      <c r="L4" s="55" t="s">
        <v>8</v>
      </c>
      <c r="M4" s="57" t="s">
        <v>9</v>
      </c>
      <c r="N4" s="48" t="s">
        <v>21</v>
      </c>
      <c r="O4" s="47" t="s">
        <v>10</v>
      </c>
      <c r="P4" s="49" t="s">
        <v>11</v>
      </c>
    </row>
    <row r="5" spans="1:16" s="2" customFormat="1" ht="36" x14ac:dyDescent="0.25">
      <c r="A5" s="43"/>
      <c r="B5" s="43"/>
      <c r="C5" s="43"/>
      <c r="D5" s="45"/>
      <c r="E5" s="43"/>
      <c r="F5" s="36" t="s">
        <v>23</v>
      </c>
      <c r="G5" s="36" t="s">
        <v>24</v>
      </c>
      <c r="H5" s="36" t="s">
        <v>27</v>
      </c>
      <c r="I5" s="43"/>
      <c r="J5" s="43"/>
      <c r="K5" s="43"/>
      <c r="L5" s="56"/>
      <c r="M5" s="43"/>
      <c r="N5" s="60"/>
      <c r="O5" s="48"/>
      <c r="P5" s="50"/>
    </row>
    <row r="6" spans="1:16" s="2" customFormat="1" x14ac:dyDescent="0.25">
      <c r="A6" s="34"/>
      <c r="B6" s="34"/>
      <c r="C6" s="37" t="s">
        <v>22</v>
      </c>
      <c r="D6" s="29">
        <v>1</v>
      </c>
      <c r="E6" s="34" t="s">
        <v>28</v>
      </c>
      <c r="F6" s="30">
        <v>25798.5</v>
      </c>
      <c r="G6" s="21">
        <v>25025</v>
      </c>
      <c r="H6" s="21">
        <v>31850</v>
      </c>
      <c r="I6" s="21"/>
      <c r="J6" s="22" t="s">
        <v>20</v>
      </c>
      <c r="K6" s="33" t="s">
        <v>26</v>
      </c>
      <c r="L6" s="35">
        <v>1</v>
      </c>
      <c r="M6" s="23">
        <f>COUNT(F6:I6)</f>
        <v>3</v>
      </c>
      <c r="N6" s="24">
        <f>IF(ISERR(MIN(F6:I6)),"",MIN(F6:I6))</f>
        <v>25025</v>
      </c>
      <c r="O6" s="21">
        <f>ROUND(MIN(N6),2)</f>
        <v>25025</v>
      </c>
      <c r="P6" s="22">
        <f>O6*L6</f>
        <v>25025</v>
      </c>
    </row>
    <row r="7" spans="1:16" s="5" customFormat="1" ht="5.25" customHeight="1" x14ac:dyDescent="0.25">
      <c r="A7" s="3"/>
      <c r="B7" s="3"/>
      <c r="C7" s="3"/>
      <c r="D7" s="19"/>
      <c r="E7" s="20"/>
      <c r="F7" s="20"/>
      <c r="G7" s="20"/>
      <c r="H7" s="20"/>
      <c r="I7" s="20"/>
      <c r="J7" s="20">
        <v>3</v>
      </c>
      <c r="K7" s="25"/>
      <c r="L7" s="18"/>
      <c r="M7" s="20"/>
      <c r="N7" s="26"/>
      <c r="O7" s="27"/>
      <c r="P7" s="28"/>
    </row>
    <row r="8" spans="1:16" s="5" customFormat="1" ht="22.5" customHeight="1" x14ac:dyDescent="0.2">
      <c r="A8" s="16"/>
      <c r="B8" s="15"/>
      <c r="C8" s="15"/>
      <c r="D8" s="51" t="s">
        <v>12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3"/>
      <c r="P8" s="17">
        <f>SUM(P6:P6)</f>
        <v>25025</v>
      </c>
    </row>
    <row r="9" spans="1:16" customFormat="1" ht="21.75" customHeight="1" x14ac:dyDescent="0.25">
      <c r="A9" s="54" t="s">
        <v>25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</row>
    <row r="10" spans="1:16" customFormat="1" ht="41.25" customHeight="1" x14ac:dyDescent="0.25">
      <c r="A10" s="58" t="s">
        <v>19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1:16" customFormat="1" ht="55.5" customHeight="1" x14ac:dyDescent="0.25">
      <c r="A11" s="58" t="s">
        <v>18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1:16" customFormat="1" ht="13.5" customHeight="1" x14ac:dyDescent="0.25">
      <c r="A12" s="59" t="s">
        <v>14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3" spans="1:16" customFormat="1" ht="28.5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6" customFormat="1" x14ac:dyDescent="0.25">
      <c r="A14" s="6"/>
      <c r="B14" s="7"/>
      <c r="C14" s="6"/>
      <c r="D14" s="8"/>
      <c r="E14" s="6"/>
      <c r="F14" s="6"/>
      <c r="G14" s="6"/>
      <c r="H14" s="6"/>
      <c r="I14" s="9"/>
      <c r="J14" s="6"/>
      <c r="K14" s="6"/>
      <c r="L14" s="6"/>
      <c r="M14" s="9"/>
      <c r="P14" s="31"/>
    </row>
    <row r="15" spans="1:16" s="12" customFormat="1" hidden="1" x14ac:dyDescent="0.25">
      <c r="B15" s="10"/>
      <c r="D15" s="10" t="s">
        <v>13</v>
      </c>
      <c r="E15" s="11"/>
      <c r="F15" s="11"/>
      <c r="G15" s="11"/>
      <c r="H15" s="11"/>
      <c r="I15" s="11"/>
      <c r="J15" s="11"/>
      <c r="O15" s="46"/>
      <c r="P15" s="46"/>
    </row>
    <row r="17" spans="16:16" x14ac:dyDescent="0.25">
      <c r="P17" s="32"/>
    </row>
  </sheetData>
  <autoFilter ref="A5:P6" xr:uid="{00000000-0009-0000-0000-000000000000}"/>
  <mergeCells count="24">
    <mergeCell ref="O15:P15"/>
    <mergeCell ref="O4:O5"/>
    <mergeCell ref="P4:P5"/>
    <mergeCell ref="D8:O8"/>
    <mergeCell ref="A13:P13"/>
    <mergeCell ref="I4:I5"/>
    <mergeCell ref="J4:J5"/>
    <mergeCell ref="K4:K5"/>
    <mergeCell ref="L4:L5"/>
    <mergeCell ref="M4:M5"/>
    <mergeCell ref="A9:P9"/>
    <mergeCell ref="A10:P10"/>
    <mergeCell ref="A11:P11"/>
    <mergeCell ref="A12:P12"/>
    <mergeCell ref="N4:N5"/>
    <mergeCell ref="A1:P1"/>
    <mergeCell ref="A2:P2"/>
    <mergeCell ref="A3:P3"/>
    <mergeCell ref="A4:A5"/>
    <mergeCell ref="B4:B5"/>
    <mergeCell ref="C4:C5"/>
    <mergeCell ref="D4:D5"/>
    <mergeCell ref="E4:E5"/>
    <mergeCell ref="F4:H4"/>
  </mergeCells>
  <phoneticPr fontId="16" type="noConversion"/>
  <pageMargins left="0.19685039370078741" right="0.39370078740157483" top="0" bottom="0" header="0" footer="0"/>
  <pageSetup paperSize="9" scale="8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</vt:lpstr>
      <vt:lpstr>Общий!Область_печати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Ирина Александровна Сидорова</cp:lastModifiedBy>
  <cp:lastPrinted>2026-05-27T08:08:54Z</cp:lastPrinted>
  <dcterms:created xsi:type="dcterms:W3CDTF">2022-10-26T12:51:50Z</dcterms:created>
  <dcterms:modified xsi:type="dcterms:W3CDTF">2026-06-10T12:49:14Z</dcterms:modified>
</cp:coreProperties>
</file>