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/>
  <xr:revisionPtr revIDLastSave="0" documentId="13_ncr:1_{78F2D9BA-DA92-4A8E-B5B2-F785184449A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Расчет" sheetId="6" r:id="rId1"/>
    <sheet name="Лист1" sheetId="7" r:id="rId2"/>
  </sheets>
  <calcPr calcId="191029"/>
</workbook>
</file>

<file path=xl/calcChain.xml><?xml version="1.0" encoding="utf-8"?>
<calcChain xmlns="http://schemas.openxmlformats.org/spreadsheetml/2006/main">
  <c r="H34" i="6" l="1"/>
  <c r="N34" i="6" s="1"/>
  <c r="K34" i="6"/>
  <c r="L34" i="6"/>
  <c r="M34" i="6" s="1"/>
  <c r="L35" i="6"/>
  <c r="K35" i="6"/>
  <c r="H35" i="6"/>
  <c r="N35" i="6" s="1"/>
  <c r="L27" i="6"/>
  <c r="K27" i="6"/>
  <c r="H27" i="6"/>
  <c r="N27" i="6" s="1"/>
  <c r="L26" i="6"/>
  <c r="K26" i="6"/>
  <c r="H26" i="6"/>
  <c r="N26" i="6" s="1"/>
  <c r="L25" i="6"/>
  <c r="K25" i="6"/>
  <c r="H25" i="6"/>
  <c r="N25" i="6" s="1"/>
  <c r="L24" i="6"/>
  <c r="K24" i="6"/>
  <c r="H24" i="6"/>
  <c r="N24" i="6" s="1"/>
  <c r="L23" i="6"/>
  <c r="K23" i="6"/>
  <c r="H23" i="6"/>
  <c r="N23" i="6" s="1"/>
  <c r="L22" i="6"/>
  <c r="K22" i="6"/>
  <c r="H22" i="6"/>
  <c r="N22" i="6" s="1"/>
  <c r="H11" i="6"/>
  <c r="N11" i="6" s="1"/>
  <c r="H12" i="6"/>
  <c r="N12" i="6" s="1"/>
  <c r="H13" i="6"/>
  <c r="N13" i="6" s="1"/>
  <c r="H14" i="6"/>
  <c r="N14" i="6" s="1"/>
  <c r="H15" i="6"/>
  <c r="N15" i="6" s="1"/>
  <c r="H16" i="6"/>
  <c r="N16" i="6" s="1"/>
  <c r="H17" i="6"/>
  <c r="N17" i="6" s="1"/>
  <c r="H18" i="6"/>
  <c r="N18" i="6" s="1"/>
  <c r="H19" i="6"/>
  <c r="N19" i="6" s="1"/>
  <c r="H20" i="6"/>
  <c r="N20" i="6" s="1"/>
  <c r="H21" i="6"/>
  <c r="N21" i="6" s="1"/>
  <c r="H28" i="6"/>
  <c r="N28" i="6" s="1"/>
  <c r="H29" i="6"/>
  <c r="N29" i="6" s="1"/>
  <c r="H30" i="6"/>
  <c r="N30" i="6" s="1"/>
  <c r="H31" i="6"/>
  <c r="N31" i="6" s="1"/>
  <c r="H32" i="6"/>
  <c r="N32" i="6" s="1"/>
  <c r="H33" i="6"/>
  <c r="N33" i="6" s="1"/>
  <c r="H36" i="6"/>
  <c r="N36" i="6" s="1"/>
  <c r="H10" i="6"/>
  <c r="N10" i="6" s="1"/>
  <c r="K33" i="6"/>
  <c r="L33" i="6"/>
  <c r="M35" i="6" l="1"/>
  <c r="M24" i="6"/>
  <c r="M22" i="6"/>
  <c r="M25" i="6"/>
  <c r="M26" i="6"/>
  <c r="M23" i="6"/>
  <c r="M27" i="6"/>
  <c r="M33" i="6"/>
  <c r="L11" i="6"/>
  <c r="L12" i="6"/>
  <c r="L13" i="6"/>
  <c r="L14" i="6"/>
  <c r="L15" i="6"/>
  <c r="L16" i="6"/>
  <c r="L17" i="6"/>
  <c r="L18" i="6"/>
  <c r="L19" i="6"/>
  <c r="L20" i="6"/>
  <c r="L21" i="6"/>
  <c r="L28" i="6"/>
  <c r="L29" i="6"/>
  <c r="L30" i="6"/>
  <c r="L31" i="6"/>
  <c r="L32" i="6"/>
  <c r="L36" i="6"/>
  <c r="K11" i="6"/>
  <c r="K12" i="6"/>
  <c r="K13" i="6"/>
  <c r="K14" i="6"/>
  <c r="K15" i="6"/>
  <c r="K16" i="6"/>
  <c r="K17" i="6"/>
  <c r="K18" i="6"/>
  <c r="K19" i="6"/>
  <c r="K20" i="6"/>
  <c r="K21" i="6"/>
  <c r="K28" i="6"/>
  <c r="K29" i="6"/>
  <c r="K30" i="6"/>
  <c r="K31" i="6"/>
  <c r="K32" i="6"/>
  <c r="K36" i="6"/>
  <c r="M32" i="6" l="1"/>
  <c r="M28" i="6"/>
  <c r="M18" i="6"/>
  <c r="M14" i="6"/>
  <c r="M31" i="6"/>
  <c r="M21" i="6"/>
  <c r="M17" i="6"/>
  <c r="M13" i="6"/>
  <c r="M30" i="6"/>
  <c r="M20" i="6"/>
  <c r="M16" i="6"/>
  <c r="M12" i="6"/>
  <c r="M36" i="6"/>
  <c r="M29" i="6"/>
  <c r="M19" i="6"/>
  <c r="M15" i="6"/>
  <c r="M11" i="6"/>
  <c r="L10" i="6"/>
  <c r="K10" i="6"/>
  <c r="M10" i="6" l="1"/>
  <c r="N37" i="6" l="1"/>
</calcChain>
</file>

<file path=xl/sharedStrings.xml><?xml version="1.0" encoding="utf-8"?>
<sst xmlns="http://schemas.openxmlformats.org/spreadsheetml/2006/main" count="52" uniqueCount="52">
  <si>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</si>
  <si>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</si>
  <si>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</si>
  <si>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</si>
  <si>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</si>
  <si>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</si>
  <si>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</si>
  <si>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</si>
  <si>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</si>
  <si>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</si>
  <si>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</si>
  <si>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</si>
  <si>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</si>
  <si>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</si>
  <si>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</si>
  <si>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</si>
  <si>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</si>
  <si>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</si>
  <si>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</si>
  <si>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</si>
  <si>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>14=8*9/10</t>
  </si>
  <si>
    <t xml:space="preserve">  руб. </t>
  </si>
  <si>
    <t xml:space="preserve">ИЦИ №1       </t>
  </si>
  <si>
    <t xml:space="preserve">ИЦИ №2        </t>
  </si>
  <si>
    <t xml:space="preserve">ИЦИ №3        </t>
  </si>
  <si>
    <t>Добро пожаловать в экологию! Парциальная программа. Новая. ФГОС. Воронкевич О.А.</t>
  </si>
  <si>
    <t>Добро пожаловать в экологию! Дневник занимательных экспериментов для детей 5-6 лет. ФГОС. Воронкевич О.А.</t>
  </si>
  <si>
    <t>Добро пожаловать в экологию! Дневник занимательных экспериментов для детей 6-7 лет. ФГОС. Воронкевич О.А.</t>
  </si>
  <si>
    <t>Добро пожаловать в экологию! Беседы по картинам известных русских художников для детей 4-5 лет. ФГОС. Воронкевич О.А.</t>
  </si>
  <si>
    <t>Добро пожаловать в экологию! Беседы по картинам известных русских художников для детей 5-6 лет. ФГОС. Воронкевич О.А.</t>
  </si>
  <si>
    <t>Добро пожаловать в экологию! Беседы по картинам известных русских художников для детей 6-7 лет. ФГОС. Воронкевич О.А.</t>
  </si>
  <si>
    <t>Добро пожаловать в экологию! Демонстрационные картины и динамические модели для занятий с детьми 4-5 лет (средняя группа). ФГОС.</t>
  </si>
  <si>
    <t>Добро пожаловать в экологию! Демонстрационные картины и динамические модели для занятий с детьми 5-6 лет ( старшая
группа). ФГОС. Воронкевич О.А.</t>
  </si>
  <si>
    <t>Добро пожаловать в экологию! Демонстрационные картины и динамические модели для занятий с детьми 6-7 лет (подготовительная к школе группа). ФГОС. Воронкевич О.А.</t>
  </si>
  <si>
    <t>Добро пожаловать в экологию! Комплексно-тематическое планирование образовательной деятельности в подготовительной к школе группе (6-7 лет) (методический
комплект парциальной программы). ФГОС. Воронкевич О.А.</t>
  </si>
  <si>
    <t>Добро пожаловать в экологию! Комплексно-тематическое планирование образовательной деятельности по экологическому воспитанию в младшей группе (3-4 года</t>
  </si>
  <si>
    <t>Добро пожаловать в экологию! Комплексно-тематическое планирование образовательной деятельности по экологическому воспитанию в средней группе (4-5 лет)</t>
  </si>
  <si>
    <t>Добро пожаловать в экологию! Конспекты для проведения непрерывной образовательной деятельности с дошкольниками. 3-7лет.ФОП. ФГОС.</t>
  </si>
  <si>
    <t>Аппликация в ясельных группах детского сада. Конспекты занятий. 2-3 года. ФГОС. ФОП</t>
  </si>
  <si>
    <t>Аппликация в детском саду. 3-4 года. Конспекты занятий. ФОП, ФГОС</t>
  </si>
  <si>
    <t>Аппликация в детском саду. 4-5 лет. Конспекты занятий. ФОП. ФГОС</t>
  </si>
  <si>
    <t>Аппликация в детском саду. 5-6 лет. Конспекты занятий. ФОП, ФГОС</t>
  </si>
  <si>
    <t>Аппликация в детском саду. 6-7 лет. Конспекты занятий. ФОП. ФГОС</t>
  </si>
  <si>
    <t>Лепка в детском саду. 3-4 года. Конспекты занятий. ФГОС, ФОП</t>
  </si>
  <si>
    <t>Лепка в детском саду. 4-5 лет. Конспекты занятий. ФГОС. ФОП</t>
  </si>
  <si>
    <t>Лепка в детском саду. 5-6 лет. Конспекты занятий. ФГОС. ФОП</t>
  </si>
  <si>
    <t>Лепка в детском саду. 6-7 лет. Конспекты занятий. ФГОС. ФОП</t>
  </si>
  <si>
    <t>Рисование в ясельных группах детского сада с детьми 2-3 лет. ФГОС. ФОП</t>
  </si>
  <si>
    <t>Рисование в детском саду. 4-5 лет. Конспекты занятий. ФГОС. ФОП</t>
  </si>
  <si>
    <t>Рисование в детском саду. 5-6 лет. Конспекты занятий с детьми. ФГОС, ФОП</t>
  </si>
  <si>
    <t>Рисование в детском саду. 6-7 лет. Конспекты занятий с детьми. ФГОС. ФОП</t>
  </si>
  <si>
    <t>Добро пожаловать в экологию! Комплексно-тематическое планирование образовательной деятельности по экологическому
воспитанию в старшей группе (5-6 лет)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</si>
</sst>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 wrapText="1"/>
    </xf>
    <xf numFmtId="10" fontId="9" fillId="0" borderId="2" xfId="0" applyNumberFormat="1" applyFont="1" applyBorder="1" applyAlignment="1">
      <alignment horizontal="center" vertical="center" wrapText="1"/>
    </xf>
    <xf numFmtId="4" fontId="9" fillId="2" borderId="2" xfId="0" applyNumberFormat="1" applyFont="1" applyFill="1" applyBorder="1" applyAlignment="1">
      <alignment horizontal="center" vertical="center" wrapText="1"/>
    </xf>
    <xf numFmtId="0" fontId="10" fillId="0" borderId="0" xfId="0" applyFont="1"/>
    <xf numFmtId="0" fontId="11" fillId="0" borderId="0" xfId="0" applyFont="1"/>
    <xf numFmtId="4" fontId="5" fillId="2" borderId="6" xfId="0" applyNumberFormat="1" applyFont="1" applyFill="1" applyBorder="1" applyAlignment="1">
      <alignment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right" vertical="center" wrapText="1"/>
    </xf>
    <xf numFmtId="4" fontId="5" fillId="2" borderId="8" xfId="0" applyNumberFormat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" fillId="0" borderId="0" xfId="0" applyFont="1"/>
    <xf numFmtId="2" fontId="9" fillId="2" borderId="2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8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7</xdr:row>
      <xdr:rowOff>152400</xdr:rowOff>
    </xdr:from>
    <xdr:to>
      <xdr:col>7</xdr:col>
      <xdr:colOff>752475</xdr:colOff>
      <xdr:row>7</xdr:row>
      <xdr:rowOff>819150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866900"/>
          <a:ext cx="6953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828675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9907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7</xdr:row>
      <xdr:rowOff>438150</xdr:rowOff>
    </xdr:from>
    <xdr:to>
      <xdr:col>11</xdr:col>
      <xdr:colOff>771525</xdr:colOff>
      <xdr:row>7</xdr:row>
      <xdr:rowOff>828675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20100" y="21526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7</xdr:row>
      <xdr:rowOff>923925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3241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</xdr:row>
      <xdr:rowOff>104775</xdr:rowOff>
    </xdr:from>
    <xdr:to>
      <xdr:col>10</xdr:col>
      <xdr:colOff>542925</xdr:colOff>
      <xdr:row>8</xdr:row>
      <xdr:rowOff>561975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790825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266700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36</xdr:row>
      <xdr:rowOff>38100</xdr:rowOff>
    </xdr:from>
    <xdr:to>
      <xdr:col>12</xdr:col>
      <xdr:colOff>962025</xdr:colOff>
      <xdr:row>36</xdr:row>
      <xdr:rowOff>304800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38671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40"/>
  <sheetViews>
    <sheetView tabSelected="1" zoomScale="70" zoomScaleNormal="70" workbookViewId="0">
      <selection activeCell="I22" sqref="I22"/>
    </sheetView>
  </sheetViews>
  <sheetFormatPr defaultRowHeight="14.4" x14ac:dyDescent="0.3"/>
  <cols>
    <col min="1" max="1" width="6.44140625" customWidth="1"/>
    <col min="2" max="2" width="42.21875" customWidth="1"/>
    <col min="3" max="5" width="13.5546875" customWidth="1"/>
    <col min="6" max="6" width="8.5546875" customWidth="1"/>
    <col min="7" max="7" width="9" customWidth="1"/>
    <col min="8" max="8" width="12.5546875" customWidth="1"/>
    <col min="11" max="11" width="12.44140625" customWidth="1"/>
    <col min="12" max="12" width="12.5546875" customWidth="1"/>
    <col min="13" max="13" width="16.5546875" customWidth="1"/>
    <col min="14" max="14" width="16" customWidth="1"/>
  </cols>
  <sheetData>
    <row r="1" spans="1:14" x14ac:dyDescent="0.3">
      <c r="L1" s="26" t="s">
        <v>0</v>
      </c>
      <c r="M1" s="26"/>
      <c r="N1" s="26"/>
    </row>
    <row r="2" spans="1:14" x14ac:dyDescent="0.3">
      <c r="A2" s="27" t="s">
        <v>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1:14" x14ac:dyDescent="0.3">
      <c r="A3" s="28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</row>
    <row r="4" spans="1:14" ht="15.6" x14ac:dyDescent="0.3">
      <c r="A4" s="29" t="s">
        <v>3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</row>
    <row r="5" spans="1:14" ht="15.6" x14ac:dyDescent="0.3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</row>
    <row r="6" spans="1:14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ht="43.5" customHeight="1" x14ac:dyDescent="0.3">
      <c r="A7" s="30" t="s">
        <v>5</v>
      </c>
      <c r="B7" s="32" t="s">
        <v>6</v>
      </c>
      <c r="C7" s="34" t="s">
        <v>7</v>
      </c>
      <c r="D7" s="35"/>
      <c r="E7" s="35"/>
      <c r="F7" s="35"/>
      <c r="G7" s="35"/>
      <c r="H7" s="36"/>
      <c r="I7" s="32" t="s">
        <v>8</v>
      </c>
      <c r="J7" s="32" t="s">
        <v>9</v>
      </c>
      <c r="K7" s="23" t="s">
        <v>10</v>
      </c>
      <c r="L7" s="23"/>
      <c r="M7" s="23"/>
      <c r="N7" s="14" t="s">
        <v>21</v>
      </c>
    </row>
    <row r="8" spans="1:14" ht="92.4" x14ac:dyDescent="0.3">
      <c r="A8" s="31"/>
      <c r="B8" s="33"/>
      <c r="C8" s="15" t="s">
        <v>22</v>
      </c>
      <c r="D8" s="15" t="s">
        <v>23</v>
      </c>
      <c r="E8" s="15" t="s">
        <v>24</v>
      </c>
      <c r="F8" s="15" t="s">
        <v>11</v>
      </c>
      <c r="G8" s="15" t="s">
        <v>12</v>
      </c>
      <c r="H8" s="3"/>
      <c r="I8" s="37"/>
      <c r="J8" s="37"/>
      <c r="K8" s="4" t="s">
        <v>13</v>
      </c>
      <c r="L8" s="5" t="s">
        <v>14</v>
      </c>
      <c r="M8" s="5" t="s">
        <v>15</v>
      </c>
      <c r="N8" s="13"/>
    </row>
    <row r="9" spans="1:14" ht="58.5" customHeight="1" x14ac:dyDescent="0.3">
      <c r="A9" s="6">
        <v>1</v>
      </c>
      <c r="B9" s="6">
        <v>2</v>
      </c>
      <c r="C9" s="6">
        <v>3</v>
      </c>
      <c r="D9" s="6">
        <v>4</v>
      </c>
      <c r="E9" s="6">
        <v>5</v>
      </c>
      <c r="F9" s="6">
        <v>6</v>
      </c>
      <c r="G9" s="6">
        <v>7</v>
      </c>
      <c r="H9" s="6" t="s">
        <v>16</v>
      </c>
      <c r="I9" s="6">
        <v>9</v>
      </c>
      <c r="J9" s="6" t="s">
        <v>17</v>
      </c>
      <c r="K9" s="7" t="s">
        <v>18</v>
      </c>
      <c r="L9" s="7">
        <v>12</v>
      </c>
      <c r="M9" s="7">
        <v>13</v>
      </c>
      <c r="N9" s="6" t="s">
        <v>20</v>
      </c>
    </row>
    <row r="10" spans="1:14" ht="46.8" x14ac:dyDescent="0.3">
      <c r="A10" s="20">
        <v>1</v>
      </c>
      <c r="B10" s="16" t="s">
        <v>25</v>
      </c>
      <c r="C10" s="22">
        <v>470</v>
      </c>
      <c r="D10" s="22">
        <v>507.6</v>
      </c>
      <c r="E10" s="22">
        <v>521.70000000000005</v>
      </c>
      <c r="F10" s="6"/>
      <c r="G10" s="6"/>
      <c r="H10" s="8">
        <f>SUM(C10:G10)</f>
        <v>1499.3000000000002</v>
      </c>
      <c r="I10" s="19">
        <v>16</v>
      </c>
      <c r="J10" s="20">
        <v>3</v>
      </c>
      <c r="K10" s="8">
        <f t="shared" ref="K10:K36" si="0">AVERAGE(C10:E10)</f>
        <v>499.76666666666671</v>
      </c>
      <c r="L10" s="8">
        <f t="shared" ref="L10:L36" si="1">STDEV(C10:G10)</f>
        <v>26.72533130446346</v>
      </c>
      <c r="M10" s="9">
        <f t="shared" ref="M10:M36" si="2">L10/K10</f>
        <v>5.3475617897278976E-2</v>
      </c>
      <c r="N10" s="10">
        <f>ROUND(H10*I10/J10/1,2)</f>
        <v>7996.27</v>
      </c>
    </row>
    <row r="11" spans="1:14" ht="46.8" x14ac:dyDescent="0.3">
      <c r="A11" s="20">
        <v>2</v>
      </c>
      <c r="B11" s="16" t="s">
        <v>26</v>
      </c>
      <c r="C11" s="22">
        <v>250</v>
      </c>
      <c r="D11" s="22">
        <v>265</v>
      </c>
      <c r="E11" s="22">
        <v>267.5</v>
      </c>
      <c r="F11" s="6"/>
      <c r="G11" s="6"/>
      <c r="H11" s="8">
        <f t="shared" ref="H11:H36" si="3">SUM(C11:G11)</f>
        <v>782.5</v>
      </c>
      <c r="I11" s="19">
        <v>4</v>
      </c>
      <c r="J11" s="20">
        <v>3</v>
      </c>
      <c r="K11" s="8">
        <f t="shared" si="0"/>
        <v>260.83333333333331</v>
      </c>
      <c r="L11" s="8">
        <f t="shared" si="1"/>
        <v>9.464847243000456</v>
      </c>
      <c r="M11" s="9">
        <f t="shared" si="2"/>
        <v>3.6286954286263731E-2</v>
      </c>
      <c r="N11" s="10">
        <f t="shared" ref="N11:N36" si="4">ROUND(H11*I11/J11/1,2)</f>
        <v>1043.33</v>
      </c>
    </row>
    <row r="12" spans="1:14" ht="46.8" x14ac:dyDescent="0.3">
      <c r="A12" s="20">
        <v>3</v>
      </c>
      <c r="B12" s="16" t="s">
        <v>27</v>
      </c>
      <c r="C12" s="22">
        <v>250</v>
      </c>
      <c r="D12" s="22">
        <v>270</v>
      </c>
      <c r="E12" s="22">
        <v>267.5</v>
      </c>
      <c r="F12" s="6"/>
      <c r="G12" s="6"/>
      <c r="H12" s="8">
        <f t="shared" si="3"/>
        <v>787.5</v>
      </c>
      <c r="I12" s="19">
        <v>4</v>
      </c>
      <c r="J12" s="20">
        <v>3</v>
      </c>
      <c r="K12" s="8">
        <f t="shared" si="0"/>
        <v>262.5</v>
      </c>
      <c r="L12" s="8">
        <f t="shared" si="1"/>
        <v>10.897247358851684</v>
      </c>
      <c r="M12" s="9">
        <f t="shared" si="2"/>
        <v>4.1513323271815943E-2</v>
      </c>
      <c r="N12" s="10">
        <f t="shared" si="4"/>
        <v>1050</v>
      </c>
    </row>
    <row r="13" spans="1:14" ht="62.4" x14ac:dyDescent="0.3">
      <c r="A13" s="20">
        <v>4</v>
      </c>
      <c r="B13" s="16" t="s">
        <v>28</v>
      </c>
      <c r="C13" s="22">
        <v>360</v>
      </c>
      <c r="D13" s="22">
        <v>388.8</v>
      </c>
      <c r="E13" s="22">
        <v>392.4</v>
      </c>
      <c r="F13" s="6"/>
      <c r="G13" s="6"/>
      <c r="H13" s="8">
        <f t="shared" si="3"/>
        <v>1141.1999999999998</v>
      </c>
      <c r="I13" s="19">
        <v>4</v>
      </c>
      <c r="J13" s="20">
        <v>3</v>
      </c>
      <c r="K13" s="8">
        <f t="shared" si="0"/>
        <v>380.39999999999992</v>
      </c>
      <c r="L13" s="8">
        <f t="shared" si="1"/>
        <v>17.758378304338486</v>
      </c>
      <c r="M13" s="9">
        <f t="shared" si="2"/>
        <v>4.668343402822947E-2</v>
      </c>
      <c r="N13" s="10">
        <f t="shared" si="4"/>
        <v>1521.6</v>
      </c>
    </row>
    <row r="14" spans="1:14" ht="62.4" x14ac:dyDescent="0.3">
      <c r="A14" s="20">
        <v>5</v>
      </c>
      <c r="B14" s="16" t="s">
        <v>29</v>
      </c>
      <c r="C14" s="22">
        <v>360</v>
      </c>
      <c r="D14" s="22">
        <v>392.4</v>
      </c>
      <c r="E14" s="22">
        <v>396</v>
      </c>
      <c r="F14" s="6"/>
      <c r="G14" s="6"/>
      <c r="H14" s="8">
        <f t="shared" si="3"/>
        <v>1148.4000000000001</v>
      </c>
      <c r="I14" s="19">
        <v>4</v>
      </c>
      <c r="J14" s="20">
        <v>3</v>
      </c>
      <c r="K14" s="8">
        <f t="shared" si="0"/>
        <v>382.8</v>
      </c>
      <c r="L14" s="8">
        <f t="shared" si="1"/>
        <v>19.827253970229961</v>
      </c>
      <c r="M14" s="9">
        <f t="shared" si="2"/>
        <v>5.1795334300496237E-2</v>
      </c>
      <c r="N14" s="10">
        <f t="shared" si="4"/>
        <v>1531.2</v>
      </c>
    </row>
    <row r="15" spans="1:14" ht="62.4" x14ac:dyDescent="0.3">
      <c r="A15" s="20">
        <v>6</v>
      </c>
      <c r="B15" s="16" t="s">
        <v>30</v>
      </c>
      <c r="C15" s="22">
        <v>360</v>
      </c>
      <c r="D15" s="22">
        <v>392.4</v>
      </c>
      <c r="E15" s="22">
        <v>381.6</v>
      </c>
      <c r="F15" s="6"/>
      <c r="G15" s="6"/>
      <c r="H15" s="8">
        <f t="shared" si="3"/>
        <v>1134</v>
      </c>
      <c r="I15" s="19">
        <v>4</v>
      </c>
      <c r="J15" s="20">
        <v>3</v>
      </c>
      <c r="K15" s="8">
        <f t="shared" si="0"/>
        <v>378</v>
      </c>
      <c r="L15" s="8">
        <f t="shared" si="1"/>
        <v>16.497272501841017</v>
      </c>
      <c r="M15" s="9">
        <f t="shared" si="2"/>
        <v>4.3643578047198456E-2</v>
      </c>
      <c r="N15" s="10">
        <f t="shared" si="4"/>
        <v>1512</v>
      </c>
    </row>
    <row r="16" spans="1:14" ht="62.4" x14ac:dyDescent="0.3">
      <c r="A16" s="20">
        <v>7</v>
      </c>
      <c r="B16" s="16" t="s">
        <v>31</v>
      </c>
      <c r="C16" s="22">
        <v>750</v>
      </c>
      <c r="D16" s="22">
        <v>825</v>
      </c>
      <c r="E16" s="22">
        <v>832.5</v>
      </c>
      <c r="F16" s="6"/>
      <c r="G16" s="6"/>
      <c r="H16" s="8">
        <f t="shared" si="3"/>
        <v>2407.5</v>
      </c>
      <c r="I16" s="19">
        <v>4</v>
      </c>
      <c r="J16" s="20">
        <v>3</v>
      </c>
      <c r="K16" s="8">
        <f t="shared" si="0"/>
        <v>802.5</v>
      </c>
      <c r="L16" s="8">
        <f t="shared" si="1"/>
        <v>45.620718977236649</v>
      </c>
      <c r="M16" s="9">
        <f t="shared" si="2"/>
        <v>5.6848247946712338E-2</v>
      </c>
      <c r="N16" s="10">
        <f t="shared" si="4"/>
        <v>3210</v>
      </c>
    </row>
    <row r="17" spans="1:14" ht="78" x14ac:dyDescent="0.3">
      <c r="A17" s="20">
        <v>8</v>
      </c>
      <c r="B17" s="16" t="s">
        <v>32</v>
      </c>
      <c r="C17" s="22">
        <v>750</v>
      </c>
      <c r="D17" s="22">
        <v>795</v>
      </c>
      <c r="E17" s="22">
        <v>810</v>
      </c>
      <c r="F17" s="6"/>
      <c r="G17" s="6"/>
      <c r="H17" s="8">
        <f t="shared" si="3"/>
        <v>2355</v>
      </c>
      <c r="I17" s="19">
        <v>4</v>
      </c>
      <c r="J17" s="20">
        <v>3</v>
      </c>
      <c r="K17" s="8">
        <f t="shared" si="0"/>
        <v>785</v>
      </c>
      <c r="L17" s="8">
        <f t="shared" si="1"/>
        <v>31.22498999199199</v>
      </c>
      <c r="M17" s="9">
        <f t="shared" si="2"/>
        <v>3.9777057314639479E-2</v>
      </c>
      <c r="N17" s="10">
        <f t="shared" si="4"/>
        <v>3140</v>
      </c>
    </row>
    <row r="18" spans="1:14" ht="78" x14ac:dyDescent="0.3">
      <c r="A18" s="20">
        <v>9</v>
      </c>
      <c r="B18" s="16" t="s">
        <v>33</v>
      </c>
      <c r="C18" s="22">
        <v>750</v>
      </c>
      <c r="D18" s="22">
        <v>810</v>
      </c>
      <c r="E18" s="22">
        <v>817.5</v>
      </c>
      <c r="F18" s="6"/>
      <c r="G18" s="6"/>
      <c r="H18" s="8">
        <f t="shared" si="3"/>
        <v>2377.5</v>
      </c>
      <c r="I18" s="19">
        <v>4</v>
      </c>
      <c r="J18" s="20">
        <v>3</v>
      </c>
      <c r="K18" s="8">
        <f t="shared" si="0"/>
        <v>792.5</v>
      </c>
      <c r="L18" s="8">
        <f t="shared" si="1"/>
        <v>36.996621467371853</v>
      </c>
      <c r="M18" s="9">
        <f t="shared" si="2"/>
        <v>4.668343402822947E-2</v>
      </c>
      <c r="N18" s="10">
        <f t="shared" si="4"/>
        <v>3170</v>
      </c>
    </row>
    <row r="19" spans="1:14" ht="109.2" x14ac:dyDescent="0.3">
      <c r="A19" s="20">
        <v>10</v>
      </c>
      <c r="B19" s="16" t="s">
        <v>34</v>
      </c>
      <c r="C19" s="22">
        <v>450</v>
      </c>
      <c r="D19" s="22">
        <v>499.5</v>
      </c>
      <c r="E19" s="22">
        <v>499.5</v>
      </c>
      <c r="F19" s="6"/>
      <c r="G19" s="6"/>
      <c r="H19" s="8">
        <f t="shared" si="3"/>
        <v>1449</v>
      </c>
      <c r="I19" s="19">
        <v>4</v>
      </c>
      <c r="J19" s="20">
        <v>3</v>
      </c>
      <c r="K19" s="8">
        <f t="shared" si="0"/>
        <v>483</v>
      </c>
      <c r="L19" s="8">
        <f t="shared" si="1"/>
        <v>28.578838324886476</v>
      </c>
      <c r="M19" s="9">
        <f t="shared" si="2"/>
        <v>5.916943752564488E-2</v>
      </c>
      <c r="N19" s="10">
        <f t="shared" si="4"/>
        <v>1932</v>
      </c>
    </row>
    <row r="20" spans="1:14" ht="78" x14ac:dyDescent="0.3">
      <c r="A20" s="20">
        <v>11</v>
      </c>
      <c r="B20" s="16" t="s">
        <v>35</v>
      </c>
      <c r="C20" s="22">
        <v>450</v>
      </c>
      <c r="D20" s="22">
        <v>486</v>
      </c>
      <c r="E20" s="22">
        <v>481.5</v>
      </c>
      <c r="F20" s="6"/>
      <c r="G20" s="6"/>
      <c r="H20" s="8">
        <f t="shared" si="3"/>
        <v>1417.5</v>
      </c>
      <c r="I20" s="19">
        <v>4</v>
      </c>
      <c r="J20" s="20">
        <v>3</v>
      </c>
      <c r="K20" s="8">
        <f t="shared" si="0"/>
        <v>472.5</v>
      </c>
      <c r="L20" s="8">
        <f t="shared" si="1"/>
        <v>19.615045245933032</v>
      </c>
      <c r="M20" s="9">
        <f t="shared" si="2"/>
        <v>4.1513323271815943E-2</v>
      </c>
      <c r="N20" s="10">
        <f t="shared" si="4"/>
        <v>1890</v>
      </c>
    </row>
    <row r="21" spans="1:14" ht="78" x14ac:dyDescent="0.3">
      <c r="A21" s="20">
        <v>12</v>
      </c>
      <c r="B21" s="16" t="s">
        <v>36</v>
      </c>
      <c r="C21" s="22">
        <v>450</v>
      </c>
      <c r="D21" s="22">
        <v>481.5</v>
      </c>
      <c r="E21" s="22">
        <v>486</v>
      </c>
      <c r="F21" s="6"/>
      <c r="G21" s="6"/>
      <c r="H21" s="8">
        <f t="shared" si="3"/>
        <v>1417.5</v>
      </c>
      <c r="I21" s="19">
        <v>4</v>
      </c>
      <c r="J21" s="20">
        <v>3</v>
      </c>
      <c r="K21" s="8">
        <f t="shared" si="0"/>
        <v>472.5</v>
      </c>
      <c r="L21" s="8">
        <f t="shared" si="1"/>
        <v>19.615045245933032</v>
      </c>
      <c r="M21" s="9">
        <f t="shared" si="2"/>
        <v>4.1513323271815943E-2</v>
      </c>
      <c r="N21" s="10">
        <f t="shared" si="4"/>
        <v>1890</v>
      </c>
    </row>
    <row r="22" spans="1:14" ht="78" x14ac:dyDescent="0.3">
      <c r="A22" s="20">
        <v>13</v>
      </c>
      <c r="B22" s="16" t="s">
        <v>51</v>
      </c>
      <c r="C22" s="22">
        <v>450</v>
      </c>
      <c r="D22" s="22">
        <v>486</v>
      </c>
      <c r="E22" s="22">
        <v>481.5</v>
      </c>
      <c r="F22" s="6"/>
      <c r="G22" s="6"/>
      <c r="H22" s="8">
        <f t="shared" ref="H22:H27" si="5">SUM(C22:G22)</f>
        <v>1417.5</v>
      </c>
      <c r="I22" s="19">
        <v>2</v>
      </c>
      <c r="J22" s="20">
        <v>3</v>
      </c>
      <c r="K22" s="8">
        <f t="shared" ref="K22:K27" si="6">AVERAGE(C22:E22)</f>
        <v>472.5</v>
      </c>
      <c r="L22" s="8">
        <f t="shared" ref="L22:L27" si="7">STDEV(C22:G22)</f>
        <v>19.615045245933032</v>
      </c>
      <c r="M22" s="9">
        <f t="shared" ref="M22:M27" si="8">L22/K22</f>
        <v>4.1513323271815943E-2</v>
      </c>
      <c r="N22" s="10">
        <f t="shared" ref="N22:N27" si="9">ROUND(H22*I22/J22/1,2)</f>
        <v>945</v>
      </c>
    </row>
    <row r="23" spans="1:14" ht="62.4" x14ac:dyDescent="0.3">
      <c r="A23" s="20">
        <v>14</v>
      </c>
      <c r="B23" s="16" t="s">
        <v>37</v>
      </c>
      <c r="C23" s="22">
        <v>1000</v>
      </c>
      <c r="D23" s="22">
        <v>1100</v>
      </c>
      <c r="E23" s="22">
        <v>1080</v>
      </c>
      <c r="F23" s="6"/>
      <c r="G23" s="6"/>
      <c r="H23" s="8">
        <f t="shared" si="5"/>
        <v>3180</v>
      </c>
      <c r="I23" s="19">
        <v>4</v>
      </c>
      <c r="J23" s="20">
        <v>3</v>
      </c>
      <c r="K23" s="8">
        <f t="shared" si="6"/>
        <v>1060</v>
      </c>
      <c r="L23" s="8">
        <f t="shared" si="7"/>
        <v>52.915026221291811</v>
      </c>
      <c r="M23" s="9">
        <f t="shared" si="8"/>
        <v>4.9919836057822464E-2</v>
      </c>
      <c r="N23" s="10">
        <f t="shared" si="9"/>
        <v>4240</v>
      </c>
    </row>
    <row r="24" spans="1:14" ht="46.8" x14ac:dyDescent="0.3">
      <c r="A24" s="20">
        <v>15</v>
      </c>
      <c r="B24" s="16" t="s">
        <v>38</v>
      </c>
      <c r="C24" s="22">
        <v>450</v>
      </c>
      <c r="D24" s="22">
        <v>495</v>
      </c>
      <c r="E24" s="22">
        <v>477</v>
      </c>
      <c r="F24" s="6"/>
      <c r="G24" s="6"/>
      <c r="H24" s="8">
        <f t="shared" si="5"/>
        <v>1422</v>
      </c>
      <c r="I24" s="19">
        <v>4</v>
      </c>
      <c r="J24" s="20">
        <v>3</v>
      </c>
      <c r="K24" s="8">
        <f t="shared" si="6"/>
        <v>474</v>
      </c>
      <c r="L24" s="8">
        <f t="shared" si="7"/>
        <v>22.649503305812249</v>
      </c>
      <c r="M24" s="9">
        <f t="shared" si="8"/>
        <v>4.778376224854905E-2</v>
      </c>
      <c r="N24" s="10">
        <f t="shared" si="9"/>
        <v>1896</v>
      </c>
    </row>
    <row r="25" spans="1:14" ht="31.2" x14ac:dyDescent="0.3">
      <c r="A25" s="20">
        <v>16</v>
      </c>
      <c r="B25" s="16" t="s">
        <v>39</v>
      </c>
      <c r="C25" s="22">
        <v>450</v>
      </c>
      <c r="D25" s="22">
        <v>499.5</v>
      </c>
      <c r="E25" s="22">
        <v>481.5</v>
      </c>
      <c r="F25" s="6"/>
      <c r="G25" s="6"/>
      <c r="H25" s="8">
        <f t="shared" si="5"/>
        <v>1431</v>
      </c>
      <c r="I25" s="19">
        <v>4</v>
      </c>
      <c r="J25" s="20">
        <v>3</v>
      </c>
      <c r="K25" s="8">
        <f t="shared" si="6"/>
        <v>477</v>
      </c>
      <c r="L25" s="8">
        <f t="shared" si="7"/>
        <v>25.054939632735099</v>
      </c>
      <c r="M25" s="9">
        <f t="shared" si="8"/>
        <v>5.2526078894622852E-2</v>
      </c>
      <c r="N25" s="10">
        <f t="shared" si="9"/>
        <v>1908</v>
      </c>
    </row>
    <row r="26" spans="1:14" ht="31.2" x14ac:dyDescent="0.3">
      <c r="A26" s="20">
        <v>17</v>
      </c>
      <c r="B26" s="16" t="s">
        <v>40</v>
      </c>
      <c r="C26" s="22">
        <v>450</v>
      </c>
      <c r="D26" s="22">
        <v>490.5</v>
      </c>
      <c r="E26" s="22">
        <v>481.5</v>
      </c>
      <c r="F26" s="6"/>
      <c r="G26" s="6"/>
      <c r="H26" s="8">
        <f t="shared" si="5"/>
        <v>1422</v>
      </c>
      <c r="I26" s="19">
        <v>4</v>
      </c>
      <c r="J26" s="20">
        <v>3</v>
      </c>
      <c r="K26" s="8">
        <f t="shared" si="6"/>
        <v>474</v>
      </c>
      <c r="L26" s="8">
        <f t="shared" si="7"/>
        <v>21.266170318136737</v>
      </c>
      <c r="M26" s="9">
        <f t="shared" si="8"/>
        <v>4.4865338223917167E-2</v>
      </c>
      <c r="N26" s="10">
        <f t="shared" si="9"/>
        <v>1896</v>
      </c>
    </row>
    <row r="27" spans="1:14" ht="31.2" x14ac:dyDescent="0.3">
      <c r="A27" s="20">
        <v>18</v>
      </c>
      <c r="B27" s="16" t="s">
        <v>41</v>
      </c>
      <c r="C27" s="22">
        <v>450</v>
      </c>
      <c r="D27" s="22">
        <v>481.5</v>
      </c>
      <c r="E27" s="22">
        <v>477</v>
      </c>
      <c r="F27" s="6"/>
      <c r="G27" s="6"/>
      <c r="H27" s="8">
        <f t="shared" si="5"/>
        <v>1408.5</v>
      </c>
      <c r="I27" s="19">
        <v>4</v>
      </c>
      <c r="J27" s="20">
        <v>3</v>
      </c>
      <c r="K27" s="8">
        <f t="shared" si="6"/>
        <v>469.5</v>
      </c>
      <c r="L27" s="8">
        <f t="shared" si="7"/>
        <v>17.036725037400821</v>
      </c>
      <c r="M27" s="9">
        <f t="shared" si="8"/>
        <v>3.6286954286263731E-2</v>
      </c>
      <c r="N27" s="10">
        <f t="shared" si="9"/>
        <v>1878</v>
      </c>
    </row>
    <row r="28" spans="1:14" ht="31.2" x14ac:dyDescent="0.3">
      <c r="A28" s="20">
        <v>19</v>
      </c>
      <c r="B28" s="16" t="s">
        <v>42</v>
      </c>
      <c r="C28" s="22">
        <v>450</v>
      </c>
      <c r="D28" s="22">
        <v>495</v>
      </c>
      <c r="E28" s="22">
        <v>495</v>
      </c>
      <c r="F28" s="6"/>
      <c r="G28" s="6"/>
      <c r="H28" s="8">
        <f t="shared" si="3"/>
        <v>1440</v>
      </c>
      <c r="I28" s="19">
        <v>4</v>
      </c>
      <c r="J28" s="20">
        <v>3</v>
      </c>
      <c r="K28" s="8">
        <f t="shared" si="0"/>
        <v>480</v>
      </c>
      <c r="L28" s="8">
        <f t="shared" si="1"/>
        <v>25.98076211353316</v>
      </c>
      <c r="M28" s="9">
        <f t="shared" si="2"/>
        <v>5.4126587736527419E-2</v>
      </c>
      <c r="N28" s="10">
        <f t="shared" si="4"/>
        <v>1920</v>
      </c>
    </row>
    <row r="29" spans="1:14" ht="31.2" x14ac:dyDescent="0.3">
      <c r="A29" s="20">
        <v>20</v>
      </c>
      <c r="B29" s="16" t="s">
        <v>43</v>
      </c>
      <c r="C29" s="22">
        <v>350</v>
      </c>
      <c r="D29" s="22">
        <v>374.5</v>
      </c>
      <c r="E29" s="22">
        <v>371</v>
      </c>
      <c r="F29" s="6"/>
      <c r="G29" s="6"/>
      <c r="H29" s="8">
        <f t="shared" si="3"/>
        <v>1095.5</v>
      </c>
      <c r="I29" s="19">
        <v>4</v>
      </c>
      <c r="J29" s="20">
        <v>3</v>
      </c>
      <c r="K29" s="8">
        <f t="shared" si="0"/>
        <v>365.16666666666669</v>
      </c>
      <c r="L29" s="8">
        <f t="shared" si="1"/>
        <v>13.250786140200638</v>
      </c>
      <c r="M29" s="9">
        <f t="shared" si="2"/>
        <v>3.6286954286263724E-2</v>
      </c>
      <c r="N29" s="10">
        <f t="shared" si="4"/>
        <v>1460.67</v>
      </c>
    </row>
    <row r="30" spans="1:14" ht="31.2" x14ac:dyDescent="0.3">
      <c r="A30" s="20">
        <v>21</v>
      </c>
      <c r="B30" s="16" t="s">
        <v>44</v>
      </c>
      <c r="C30" s="22">
        <v>460</v>
      </c>
      <c r="D30" s="22">
        <v>496.8</v>
      </c>
      <c r="E30" s="22">
        <v>487.6</v>
      </c>
      <c r="F30" s="6"/>
      <c r="G30" s="6"/>
      <c r="H30" s="8">
        <f t="shared" si="3"/>
        <v>1444.4</v>
      </c>
      <c r="I30" s="19">
        <v>4</v>
      </c>
      <c r="J30" s="20">
        <v>3</v>
      </c>
      <c r="K30" s="8">
        <f t="shared" si="0"/>
        <v>481.4666666666667</v>
      </c>
      <c r="L30" s="8">
        <f t="shared" si="1"/>
        <v>19.151327195088427</v>
      </c>
      <c r="M30" s="9">
        <f t="shared" si="2"/>
        <v>3.9777057314639493E-2</v>
      </c>
      <c r="N30" s="10">
        <f t="shared" si="4"/>
        <v>1925.87</v>
      </c>
    </row>
    <row r="31" spans="1:14" ht="31.2" x14ac:dyDescent="0.3">
      <c r="A31" s="20">
        <v>22</v>
      </c>
      <c r="B31" s="16" t="s">
        <v>45</v>
      </c>
      <c r="C31" s="22">
        <v>460</v>
      </c>
      <c r="D31" s="22">
        <v>496.8</v>
      </c>
      <c r="E31" s="22">
        <v>506</v>
      </c>
      <c r="F31" s="6"/>
      <c r="G31" s="6"/>
      <c r="H31" s="8">
        <f t="shared" si="3"/>
        <v>1462.8</v>
      </c>
      <c r="I31" s="19">
        <v>4</v>
      </c>
      <c r="J31" s="20">
        <v>3</v>
      </c>
      <c r="K31" s="8">
        <f t="shared" si="0"/>
        <v>487.59999999999997</v>
      </c>
      <c r="L31" s="8">
        <f t="shared" si="1"/>
        <v>24.340912061794235</v>
      </c>
      <c r="M31" s="9">
        <f t="shared" si="2"/>
        <v>4.9919836057822471E-2</v>
      </c>
      <c r="N31" s="10">
        <f t="shared" si="4"/>
        <v>1950.4</v>
      </c>
    </row>
    <row r="32" spans="1:14" ht="31.2" x14ac:dyDescent="0.3">
      <c r="A32" s="20">
        <v>23</v>
      </c>
      <c r="B32" s="16" t="s">
        <v>46</v>
      </c>
      <c r="C32" s="22">
        <v>460</v>
      </c>
      <c r="D32" s="22">
        <v>487.6</v>
      </c>
      <c r="E32" s="22">
        <v>506</v>
      </c>
      <c r="F32" s="6"/>
      <c r="G32" s="6"/>
      <c r="H32" s="8">
        <f t="shared" si="3"/>
        <v>1453.6</v>
      </c>
      <c r="I32" s="19">
        <v>4</v>
      </c>
      <c r="J32" s="20">
        <v>3</v>
      </c>
      <c r="K32" s="8">
        <f t="shared" si="0"/>
        <v>484.5333333333333</v>
      </c>
      <c r="L32" s="8">
        <f t="shared" si="1"/>
        <v>23.152825601496968</v>
      </c>
      <c r="M32" s="9">
        <f t="shared" si="2"/>
        <v>4.7783762248549057E-2</v>
      </c>
      <c r="N32" s="10">
        <f t="shared" si="4"/>
        <v>1938.13</v>
      </c>
    </row>
    <row r="33" spans="1:14" ht="31.2" x14ac:dyDescent="0.3">
      <c r="A33" s="20">
        <v>24</v>
      </c>
      <c r="B33" s="16" t="s">
        <v>47</v>
      </c>
      <c r="C33" s="22">
        <v>450</v>
      </c>
      <c r="D33" s="22">
        <v>481.5</v>
      </c>
      <c r="E33" s="22">
        <v>477</v>
      </c>
      <c r="F33" s="6"/>
      <c r="G33" s="6"/>
      <c r="H33" s="8">
        <f t="shared" si="3"/>
        <v>1408.5</v>
      </c>
      <c r="I33" s="19">
        <v>4</v>
      </c>
      <c r="J33" s="20">
        <v>3</v>
      </c>
      <c r="K33" s="8">
        <f t="shared" ref="K33" si="10">AVERAGE(C33:E33)</f>
        <v>469.5</v>
      </c>
      <c r="L33" s="8">
        <f t="shared" ref="L33" si="11">STDEV(C33:G33)</f>
        <v>17.036725037400821</v>
      </c>
      <c r="M33" s="9">
        <f t="shared" ref="M33" si="12">L33/K33</f>
        <v>3.6286954286263731E-2</v>
      </c>
      <c r="N33" s="10">
        <f t="shared" si="4"/>
        <v>1878</v>
      </c>
    </row>
    <row r="34" spans="1:14" ht="31.2" x14ac:dyDescent="0.3">
      <c r="A34" s="20">
        <v>25</v>
      </c>
      <c r="B34" s="16" t="s">
        <v>48</v>
      </c>
      <c r="C34" s="22">
        <v>400</v>
      </c>
      <c r="D34" s="22">
        <v>436</v>
      </c>
      <c r="E34" s="22">
        <v>440</v>
      </c>
      <c r="F34" s="6"/>
      <c r="G34" s="6"/>
      <c r="H34" s="8">
        <f t="shared" ref="H34" si="13">SUM(C34:G34)</f>
        <v>1276</v>
      </c>
      <c r="I34" s="19">
        <v>4</v>
      </c>
      <c r="J34" s="20">
        <v>3</v>
      </c>
      <c r="K34" s="8">
        <f t="shared" ref="K34" si="14">AVERAGE(C34:E34)</f>
        <v>425.33333333333331</v>
      </c>
      <c r="L34" s="8">
        <f t="shared" ref="L34" si="15">STDEV(C34:G34)</f>
        <v>22.030282189144408</v>
      </c>
      <c r="M34" s="9">
        <f t="shared" ref="M34" si="16">L34/K34</f>
        <v>5.1795334300496258E-2</v>
      </c>
      <c r="N34" s="10">
        <f t="shared" ref="N34" si="17">ROUND(H34*I34/J34/1,2)</f>
        <v>1701.33</v>
      </c>
    </row>
    <row r="35" spans="1:14" ht="46.8" x14ac:dyDescent="0.3">
      <c r="A35" s="20">
        <v>26</v>
      </c>
      <c r="B35" s="16" t="s">
        <v>49</v>
      </c>
      <c r="C35" s="22">
        <v>620</v>
      </c>
      <c r="D35" s="22">
        <v>669.6</v>
      </c>
      <c r="E35" s="22">
        <v>657.2</v>
      </c>
      <c r="F35" s="6"/>
      <c r="G35" s="6"/>
      <c r="H35" s="8">
        <f t="shared" ref="H35" si="18">SUM(C35:G35)</f>
        <v>1946.8</v>
      </c>
      <c r="I35" s="19">
        <v>4</v>
      </c>
      <c r="J35" s="20">
        <v>3</v>
      </c>
      <c r="K35" s="8">
        <f t="shared" ref="K35" si="19">AVERAGE(C35:E35)</f>
        <v>648.93333333333328</v>
      </c>
      <c r="L35" s="8">
        <f t="shared" ref="L35" si="20">STDEV(C35:G35)</f>
        <v>25.812658393380062</v>
      </c>
      <c r="M35" s="9">
        <f t="shared" ref="M35" si="21">L35/K35</f>
        <v>3.9777057314639507E-2</v>
      </c>
      <c r="N35" s="10">
        <f t="shared" ref="N35" si="22">ROUND(H35*I35/J35/1,2)</f>
        <v>2595.73</v>
      </c>
    </row>
    <row r="36" spans="1:14" ht="46.8" x14ac:dyDescent="0.3">
      <c r="A36" s="20">
        <v>27</v>
      </c>
      <c r="B36" s="16" t="s">
        <v>50</v>
      </c>
      <c r="C36" s="22">
        <v>650</v>
      </c>
      <c r="D36" s="22">
        <v>702</v>
      </c>
      <c r="E36" s="22">
        <v>715</v>
      </c>
      <c r="F36" s="6"/>
      <c r="G36" s="6"/>
      <c r="H36" s="8">
        <f t="shared" si="3"/>
        <v>2067</v>
      </c>
      <c r="I36" s="19">
        <v>4</v>
      </c>
      <c r="J36" s="20">
        <v>3</v>
      </c>
      <c r="K36" s="8">
        <f t="shared" si="0"/>
        <v>689</v>
      </c>
      <c r="L36" s="8">
        <f t="shared" si="1"/>
        <v>34.394767043839678</v>
      </c>
      <c r="M36" s="9">
        <f t="shared" si="2"/>
        <v>4.9919836057822464E-2</v>
      </c>
      <c r="N36" s="10">
        <f t="shared" si="4"/>
        <v>2756</v>
      </c>
    </row>
    <row r="37" spans="1:14" ht="27" customHeight="1" x14ac:dyDescent="0.3">
      <c r="A37" s="24" t="s">
        <v>19</v>
      </c>
      <c r="B37" s="24"/>
      <c r="C37" s="24"/>
      <c r="D37" s="24"/>
      <c r="E37" s="24"/>
      <c r="F37" s="24"/>
      <c r="G37" s="25"/>
      <c r="H37" s="25"/>
      <c r="I37" s="25"/>
      <c r="J37" s="25"/>
      <c r="K37" s="25"/>
      <c r="L37" s="25"/>
      <c r="M37" s="17"/>
      <c r="N37" s="18">
        <f>SUM(N10:N36)</f>
        <v>60775.530000000006</v>
      </c>
    </row>
    <row r="38" spans="1:14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2"/>
      <c r="L38" s="1"/>
      <c r="M38" s="1"/>
      <c r="N38" s="2"/>
    </row>
    <row r="39" spans="1:14" x14ac:dyDescent="0.3">
      <c r="A39" s="11"/>
      <c r="B39" s="21"/>
      <c r="C39" s="21"/>
      <c r="D39" s="21"/>
      <c r="E39" s="12"/>
      <c r="F39" s="12"/>
      <c r="G39" s="21"/>
      <c r="H39" s="12"/>
      <c r="I39" s="11"/>
      <c r="J39" s="11"/>
      <c r="K39" s="11"/>
      <c r="L39" s="11"/>
    </row>
    <row r="40" spans="1:14" x14ac:dyDescent="0.3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</row>
  </sheetData>
  <mergeCells count="12">
    <mergeCell ref="K7:M7"/>
    <mergeCell ref="A37:L37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</mergeCells>
  <pageMargins left="0.7" right="0.7" top="0.75" bottom="0.75" header="0.3" footer="0.3"/>
  <pageSetup paperSize="9" scale="7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7A600-3BFE-4331-B048-CB8077942165}">
  <dimension ref="A1:C26"/>
  <sheetViews>
    <sheetView tabSelected="1" workbookViewId="0">
      <selection activeCell="I22" sqref="I22"/>
    </sheetView>
  </sheetViews>
  <sheetFormatPr defaultRowHeight="14.4" x14ac:dyDescent="0.3"/>
  <sheetData>
    <row r="1" spans="1:3" x14ac:dyDescent="0.3">
      <c r="A1">
        <v>95</v>
      </c>
      <c r="B1">
        <v>120</v>
      </c>
      <c r="C1">
        <v>11400</v>
      </c>
    </row>
    <row r="2" spans="1:3" x14ac:dyDescent="0.3">
      <c r="A2">
        <v>95</v>
      </c>
      <c r="B2">
        <v>110</v>
      </c>
      <c r="C2">
        <v>10450</v>
      </c>
    </row>
    <row r="3" spans="1:3" x14ac:dyDescent="0.3">
      <c r="A3">
        <v>95</v>
      </c>
      <c r="B3">
        <v>100</v>
      </c>
      <c r="C3">
        <v>9500</v>
      </c>
    </row>
    <row r="4" spans="1:3" x14ac:dyDescent="0.3">
      <c r="A4">
        <v>95</v>
      </c>
      <c r="B4">
        <v>120</v>
      </c>
      <c r="C4">
        <v>11400</v>
      </c>
    </row>
    <row r="5" spans="1:3" x14ac:dyDescent="0.3">
      <c r="A5">
        <v>95</v>
      </c>
      <c r="B5">
        <v>100</v>
      </c>
      <c r="C5">
        <v>9500</v>
      </c>
    </row>
    <row r="6" spans="1:3" x14ac:dyDescent="0.3">
      <c r="A6">
        <v>95</v>
      </c>
      <c r="B6">
        <v>100</v>
      </c>
      <c r="C6">
        <v>9500</v>
      </c>
    </row>
    <row r="7" spans="1:3" x14ac:dyDescent="0.3">
      <c r="A7">
        <v>95</v>
      </c>
      <c r="B7">
        <v>120</v>
      </c>
      <c r="C7">
        <v>11400</v>
      </c>
    </row>
    <row r="8" spans="1:3" x14ac:dyDescent="0.3">
      <c r="A8">
        <v>87</v>
      </c>
      <c r="B8">
        <v>220</v>
      </c>
      <c r="C8">
        <v>19140</v>
      </c>
    </row>
    <row r="9" spans="1:3" x14ac:dyDescent="0.3">
      <c r="A9">
        <v>87</v>
      </c>
      <c r="B9">
        <v>220</v>
      </c>
      <c r="C9">
        <v>19140</v>
      </c>
    </row>
    <row r="10" spans="1:3" x14ac:dyDescent="0.3">
      <c r="A10">
        <v>95</v>
      </c>
      <c r="B10">
        <v>120</v>
      </c>
      <c r="C10">
        <v>11400</v>
      </c>
    </row>
    <row r="11" spans="1:3" x14ac:dyDescent="0.3">
      <c r="A11">
        <v>95</v>
      </c>
      <c r="B11">
        <v>200</v>
      </c>
      <c r="C11">
        <v>19000</v>
      </c>
    </row>
    <row r="12" spans="1:3" x14ac:dyDescent="0.3">
      <c r="A12">
        <v>95</v>
      </c>
      <c r="B12">
        <v>170</v>
      </c>
      <c r="C12">
        <v>16150</v>
      </c>
    </row>
    <row r="13" spans="1:3" x14ac:dyDescent="0.3">
      <c r="A13">
        <v>95</v>
      </c>
      <c r="B13">
        <v>110</v>
      </c>
      <c r="C13">
        <v>10450</v>
      </c>
    </row>
    <row r="14" spans="1:3" x14ac:dyDescent="0.3">
      <c r="A14">
        <v>94</v>
      </c>
      <c r="B14">
        <v>110</v>
      </c>
      <c r="C14">
        <v>10340</v>
      </c>
    </row>
    <row r="15" spans="1:3" x14ac:dyDescent="0.3">
      <c r="A15">
        <v>95</v>
      </c>
      <c r="B15">
        <v>170</v>
      </c>
      <c r="C15">
        <v>16150</v>
      </c>
    </row>
    <row r="16" spans="1:3" x14ac:dyDescent="0.3">
      <c r="A16">
        <v>65</v>
      </c>
      <c r="B16">
        <v>110</v>
      </c>
      <c r="C16">
        <v>7150</v>
      </c>
    </row>
    <row r="17" spans="1:3" x14ac:dyDescent="0.3">
      <c r="A17">
        <v>95</v>
      </c>
      <c r="B17">
        <v>110</v>
      </c>
      <c r="C17">
        <v>10450</v>
      </c>
    </row>
    <row r="18" spans="1:3" x14ac:dyDescent="0.3">
      <c r="A18">
        <v>10</v>
      </c>
      <c r="B18">
        <v>130</v>
      </c>
      <c r="C18">
        <v>1300</v>
      </c>
    </row>
    <row r="19" spans="1:3" x14ac:dyDescent="0.3">
      <c r="A19">
        <v>8</v>
      </c>
      <c r="B19">
        <v>240</v>
      </c>
      <c r="C19">
        <v>1920</v>
      </c>
    </row>
    <row r="20" spans="1:3" x14ac:dyDescent="0.3">
      <c r="A20">
        <v>10</v>
      </c>
      <c r="B20">
        <v>240</v>
      </c>
      <c r="C20">
        <v>2400</v>
      </c>
    </row>
    <row r="21" spans="1:3" x14ac:dyDescent="0.3">
      <c r="A21">
        <v>10</v>
      </c>
      <c r="B21">
        <v>230</v>
      </c>
      <c r="C21">
        <v>2300</v>
      </c>
    </row>
    <row r="22" spans="1:3" x14ac:dyDescent="0.3">
      <c r="A22">
        <v>87</v>
      </c>
      <c r="B22">
        <v>500</v>
      </c>
      <c r="C22">
        <v>43500</v>
      </c>
    </row>
    <row r="23" spans="1:3" x14ac:dyDescent="0.3">
      <c r="A23">
        <v>57</v>
      </c>
      <c r="B23">
        <v>700</v>
      </c>
      <c r="C23">
        <v>39900</v>
      </c>
    </row>
    <row r="24" spans="1:3" x14ac:dyDescent="0.3">
      <c r="A24">
        <v>27</v>
      </c>
      <c r="B24">
        <v>550</v>
      </c>
      <c r="C24">
        <v>14850</v>
      </c>
    </row>
    <row r="25" spans="1:3" x14ac:dyDescent="0.3">
      <c r="A25">
        <v>35</v>
      </c>
      <c r="B25">
        <v>800</v>
      </c>
      <c r="C25">
        <v>28000</v>
      </c>
    </row>
    <row r="26" spans="1:3" x14ac:dyDescent="0.3">
      <c r="A26">
        <v>95</v>
      </c>
      <c r="B26">
        <v>100</v>
      </c>
      <c r="C26">
        <v>9500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2026-06-09T18:45:26Z</dcterms:modified>
</cp:coreProperties>
</file>