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7"/>
  <workbookPr filterPrivacy="1" defaultThemeVersion="124226"/>
  <xr:revisionPtr revIDLastSave="0" documentId="13_ncr:1_{B14485F5-3830-224D-B570-0E09A86A239A}" xr6:coauthVersionLast="47" xr6:coauthVersionMax="47" xr10:uidLastSave="{00000000-0000-0000-0000-000000000000}"/>
  <bookViews>
    <workbookView xWindow="0" yWindow="600" windowWidth="28800" windowHeight="16100" xr2:uid="{00000000-000D-0000-FFFF-FFFF00000000}"/>
  </bookViews>
  <sheets>
    <sheet name="Лист3" sheetId="3" r:id="rId1"/>
  </sheets>
  <definedNames>
    <definedName name="_xlnm.Print_Area" localSheetId="0">Лист3!$A$1:$T$20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0" i="3" l="1"/>
  <c r="Y19" i="3" l="1"/>
  <c r="W10" i="3" l="1"/>
  <c r="V10" i="3"/>
  <c r="X10" i="3"/>
  <c r="V11" i="3" l="1"/>
  <c r="X11" i="3"/>
  <c r="W11" i="3"/>
  <c r="O10" i="3" l="1"/>
  <c r="V20" i="3" l="1"/>
  <c r="P10" i="3" l="1"/>
</calcChain>
</file>

<file path=xl/sharedStrings.xml><?xml version="1.0" encoding="utf-8"?>
<sst xmlns="http://schemas.openxmlformats.org/spreadsheetml/2006/main" count="42" uniqueCount="38">
  <si>
    <t>Расчет начальной (максимальной) цены контракта</t>
  </si>
  <si>
    <t>(указывается предмет контракта )</t>
  </si>
  <si>
    <t>(указывается полное наименование учреждения)</t>
  </si>
  <si>
    <t>Обоснование и расчет начальной максимальной цены</t>
  </si>
  <si>
    <t>№ п/п</t>
  </si>
  <si>
    <t>Наименование товара</t>
  </si>
  <si>
    <t>Единица измерения</t>
  </si>
  <si>
    <t>Технические характеристики (потребительские свойства) товара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</si>
  <si>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</si>
  <si>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 Среднее квадратичное отклонение, руб.
</t>
  </si>
  <si>
    <t xml:space="preserve">Коэффициент вариации, % 
</t>
  </si>
  <si>
    <t>Количество к закупке</t>
  </si>
  <si>
    <t>Общая стоимость товаров,работ,услуг (руб)</t>
  </si>
  <si>
    <t>Бумага для офисной техники SVETOCOPY A3</t>
  </si>
  <si>
    <t>шт.</t>
  </si>
  <si>
    <t>Бумага для офисной техники SVETOCOPY (A3, 80 г, 146%CIE) СПб пачка 500 л.</t>
  </si>
  <si>
    <t>Итого (тыс.руб.)</t>
  </si>
  <si>
    <t xml:space="preserve">Дата подготовки обоснования НМЦК:          </t>
  </si>
  <si>
    <t>Заместитель директора по АХР</t>
  </si>
  <si>
    <t>(подпись)</t>
  </si>
  <si>
    <t>(расшифровка подписи)</t>
  </si>
  <si>
    <t>Цена предложенная участником № 1, руб. ц₁</t>
  </si>
  <si>
    <t>Цена предложенная участником №  , руб. ц₂</t>
  </si>
  <si>
    <t>Цена предложенная участником № 3 , руб. ц₃</t>
  </si>
  <si>
    <t>Государственное бюджетное общеобразовательное учреждение средняя общеобразовательная школа №121 Калининского района Санкт-Петербурга имени С.Е. Маркова,                  ИНН 7804138474</t>
  </si>
  <si>
    <t xml:space="preserve">Обоснование и расчет начальной максимальной цены произведены с учетом положений Федерального закона от 05.04.2013 № 44-ФЗ "О контрактной системе в сфере закупок товаров, работ, услуг для обеспечения государственных и муниципальных нужд" и приказа Минэкономразвития России от 02.10.2013 г № 567 "Об утверждении Методических рекомендаций по применению методов определения начальной (максимальной) цены контракта, заключаемого у единственного поставщика". </t>
  </si>
  <si>
    <t>ОКПД2</t>
  </si>
  <si>
    <t>26.20.17.110</t>
  </si>
  <si>
    <t>26.20.17.110-101</t>
  </si>
  <si>
    <t>ккн</t>
  </si>
  <si>
    <t>8326.33</t>
  </si>
  <si>
    <t xml:space="preserve">предельная цена  по Приложению №2 к ППр СПб №489
</t>
  </si>
  <si>
    <t xml:space="preserve">Характеристики </t>
  </si>
  <si>
    <t xml:space="preserve">поставка монитора для замены в системе видеонаблюдения </t>
  </si>
  <si>
    <t>Размер диагонали:
 Характеристика применяется     
≥ 21.5 дюйм (Дюйм (25,4 мм))
Угол обзора по горизонтали, градус:
 Характеристика применяется     
≥ 90
Угол обзора по вертикали, градус:
 Характеристика применяется     
≥ 60
Разрешение экрана, пиксель:
 Характеристика применяется     
1920 x 1080
Наличие встроенных динамиков:
 Характеристика применяется     
Нет
Да
Интерфейс подключения:
 Характеристика применяется     
HDMI
DVI-D
DVI
VGA
Технология изготовления матрицы дисплея:
 Характеристика применяется     
VA (AHVA, MVA, PVA)
TN
IPS (PLS, ADS, AAS, FFS, SFT, New Mode2, Vistarich)
Частота обновления экрана:
 Характеристика применяется     
 ≥ 60.00000000000 Гц (Герц)
Время отклика, мс:
 Характеристика применяется     
 &lt; 2.00000000000
 &lt; 8.00000000000
 &lt; 4.00000000000
 &lt; 6.00000000000
Яркость, КД/М2:
 Характеристика применяется     
&lt; 250
≥ 250 и &lt; 300</t>
  </si>
  <si>
    <t>Монитор, подключаемый к компьютеру тип 1 (DEXP DF22N2S черный 21.45", 1920x1080 100 Гц или эквивалент)</t>
  </si>
  <si>
    <t>Предельная цена согласно Приложению к распоряжению Комитета по гусадарственному заказу Санкт-Петербурга ль 08 апреля 2026 года №221-р</t>
  </si>
  <si>
    <r>
      <t xml:space="preserve">Начальная (максимальная) цена контракта (начальная цена единицы товара, работы, услуги) определена и
обоснована в соответствии с требованиями:
- статьи 22 Федерального закона от 05.04.2013 N 44-ФЗ "О контрактной системе в сфере закупок товаров, работ,
услуг для обеспечения государственных и муниципальных нужд";
- подп. в) п. 7 Постановление Правительства РФ от 23.12.2024 N 1875 "О мерах по предоставлению
национального режима при осуществлении закупок товаров, работ, услуг для обеспечения государственных и
муниципальных нужд, закупок товаров, работ, услуг отдельными видами юридических лиц" (далее – Постановление
№ 1875);
- методических рекомендаций по применению методов определения начальной (максимальной) цены
контракта, цены контракта, заключаемого с единственным поставщиком (подрядчиком, исполнителем), утвержденных
приказом Министерства экономического развития Российской Федерации от 02.10.2013 № 567, посредством
применения следующего метода или нескольких следующих методов:
</t>
    </r>
    <r>
      <rPr>
        <b/>
        <sz val="11"/>
        <color theme="1"/>
        <rFont val="Times New Roman"/>
        <family val="1"/>
      </rPr>
      <t>1) Нормативный метод</t>
    </r>
    <r>
      <rPr>
        <sz val="11"/>
        <color theme="1"/>
        <rFont val="Times New Roman"/>
        <family val="1"/>
      </rPr>
      <t xml:space="preserve">
Во исполнение подп. «в» пункта 7 Постановления № 1875, с учетом информационного письма Минфина России
от 31.01.2025 N 24-01-06/8697 "О применении положений постановления Правительства Российской Федерации от 23
декабря 2024 г. N 1875 "О мерах по предоставлению национального режима при осуществлении закупок товаров, работ,
услуг для обеспечения государственных и муниципальных нужд, закупок товаров, работ, услуг отдельными видами
юридических лиц", письма Минфина России от 17.03.2025 N 24-06-06/25869 заказчиком:
а) в государственной информационной системе промышленности установлено (найдена информация)
</t>
    </r>
    <r>
      <rPr>
        <b/>
        <sz val="11"/>
        <color theme="1"/>
        <rFont val="Times New Roman"/>
        <family val="1"/>
      </rPr>
      <t>_3_</t>
    </r>
    <r>
      <rPr>
        <sz val="11"/>
        <color theme="1"/>
        <rFont val="Times New Roman"/>
        <family val="1"/>
      </rPr>
      <t xml:space="preserve"> субъект(-а, -ов) деятельности в сфере промышленности, информация о которых включена в
государственную информационную систему промышленности, и из них, осуществляющим поставку товара направлено
</t>
    </r>
    <r>
      <rPr>
        <b/>
        <sz val="11"/>
        <color theme="1"/>
        <rFont val="Times New Roman"/>
        <family val="1"/>
      </rPr>
      <t>_3_</t>
    </r>
    <r>
      <rPr>
        <sz val="11"/>
        <color theme="1"/>
        <rFont val="Times New Roman"/>
        <family val="1"/>
      </rPr>
      <t xml:space="preserve"> запрос(-ов) ;
б) на официальном сайте единой информационной системы в реестре контрактов, заключенных заказчиками,
установлено (найдена информация) и направлено </t>
    </r>
    <r>
      <rPr>
        <b/>
        <sz val="11"/>
        <color theme="1"/>
        <rFont val="Times New Roman"/>
        <family val="1"/>
      </rPr>
      <t>_1</t>
    </r>
    <r>
      <rPr>
        <sz val="11"/>
        <color theme="1"/>
        <rFont val="Times New Roman"/>
        <family val="1"/>
      </rPr>
      <t>_ запросов поставщикам, которые осуществляют
поставку происходящих из государств - членов Евразийского экономического союза товаров, идентичных товарам,
планируемым к закупке (при их отсутствии - однородных товаров).
Заказчиком от субъектов деятельности в сфере промышленности, информация о которых включена в
государственную информационную систему промышленности, и от поставщиков, которые осуществляют поставку
происходящих из государств - членов Евразийского экономического союза товаров, идентичных товарам, планируемым
к закупке (при их отсутствии - однородных товаров) получено менее</t>
    </r>
    <r>
      <rPr>
        <b/>
        <sz val="11"/>
        <color theme="1"/>
        <rFont val="Times New Roman"/>
        <family val="1"/>
      </rPr>
      <t xml:space="preserve"> 3</t>
    </r>
    <r>
      <rPr>
        <sz val="11"/>
        <color theme="1"/>
        <rFont val="Times New Roman"/>
        <family val="1"/>
      </rPr>
      <t xml:space="preserve"> (трех) ответов.
В связи с неполучением заказчиком информации в необходимом количестве, предусмотренной абзацем
третьим подпункта "в" пункта 7 Постановления N 1875, заказчик применяет нормативный метод в соответствии с положениями статьи 22 Закона N 44-ФЗ без учета такой информации и использует
иную предусмотренную частью 5 статьи 22 Закона N 44-ФЗ информацию о ценах.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</si>
</sst>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;[Red]#,##0.00"/>
    <numFmt numFmtId="165" formatCode="0.000"/>
    <numFmt numFmtId="166" formatCode="0.0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8"/>
      <name val="Arial"/>
      <family val="2"/>
    </font>
    <font>
      <sz val="10"/>
      <color rgb="FFFF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7" fillId="0" borderId="0"/>
    <xf numFmtId="0" fontId="8" fillId="0" borderId="0"/>
  </cellStyleXfs>
  <cellXfs count="62">
    <xf numFmtId="0" fontId="0" fillId="0" borderId="0" xfId="0"/>
    <xf numFmtId="0" fontId="3" fillId="2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 shrinkToFit="1"/>
    </xf>
    <xf numFmtId="0" fontId="3" fillId="2" borderId="6" xfId="0" applyFont="1" applyFill="1" applyBorder="1" applyAlignment="1">
      <alignment horizontal="center" vertical="top" wrapText="1"/>
    </xf>
    <xf numFmtId="9" fontId="3" fillId="2" borderId="6" xfId="1" applyFont="1" applyFill="1" applyBorder="1" applyAlignment="1">
      <alignment horizontal="center" vertical="top" wrapText="1"/>
    </xf>
    <xf numFmtId="0" fontId="5" fillId="0" borderId="0" xfId="0" applyFont="1"/>
    <xf numFmtId="0" fontId="5" fillId="2" borderId="0" xfId="0" applyFont="1" applyFill="1" applyAlignment="1">
      <alignment horizontal="center"/>
    </xf>
    <xf numFmtId="0" fontId="5" fillId="2" borderId="0" xfId="0" applyFont="1" applyFill="1"/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2" borderId="8" xfId="0" applyFont="1" applyFill="1" applyBorder="1" applyAlignment="1">
      <alignment horizontal="center" vertical="center" wrapText="1"/>
    </xf>
    <xf numFmtId="164" fontId="2" fillId="2" borderId="6" xfId="0" applyNumberFormat="1" applyFont="1" applyFill="1" applyBorder="1" applyAlignment="1">
      <alignment horizontal="center" vertical="center"/>
    </xf>
    <xf numFmtId="164" fontId="2" fillId="2" borderId="6" xfId="0" applyNumberFormat="1" applyFont="1" applyFill="1" applyBorder="1" applyAlignment="1">
      <alignment vertical="center"/>
    </xf>
    <xf numFmtId="9" fontId="3" fillId="2" borderId="6" xfId="1" applyFont="1" applyFill="1" applyBorder="1" applyAlignment="1">
      <alignment vertical="center"/>
    </xf>
    <xf numFmtId="0" fontId="9" fillId="2" borderId="6" xfId="0" applyFont="1" applyFill="1" applyBorder="1" applyAlignment="1">
      <alignment vertical="center"/>
    </xf>
    <xf numFmtId="0" fontId="5" fillId="0" borderId="0" xfId="0" applyFont="1" applyAlignment="1">
      <alignment horizontal="center"/>
    </xf>
    <xf numFmtId="166" fontId="6" fillId="2" borderId="6" xfId="0" applyNumberFormat="1" applyFont="1" applyFill="1" applyBorder="1" applyAlignment="1">
      <alignment vertical="center"/>
    </xf>
    <xf numFmtId="2" fontId="5" fillId="0" borderId="0" xfId="0" applyNumberFormat="1" applyFont="1"/>
    <xf numFmtId="0" fontId="3" fillId="2" borderId="6" xfId="0" applyFont="1" applyFill="1" applyBorder="1"/>
    <xf numFmtId="0" fontId="2" fillId="2" borderId="3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left" vertical="center" wrapText="1"/>
    </xf>
    <xf numFmtId="165" fontId="6" fillId="2" borderId="7" xfId="0" applyNumberFormat="1" applyFont="1" applyFill="1" applyBorder="1"/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vertical="center" wrapText="1"/>
    </xf>
    <xf numFmtId="2" fontId="4" fillId="2" borderId="5" xfId="0" applyNumberFormat="1" applyFont="1" applyFill="1" applyBorder="1"/>
    <xf numFmtId="2" fontId="4" fillId="2" borderId="6" xfId="0" applyNumberFormat="1" applyFont="1" applyFill="1" applyBorder="1" applyAlignment="1">
      <alignment horizontal="center" vertical="center" wrapText="1" shrinkToFit="1"/>
    </xf>
    <xf numFmtId="2" fontId="5" fillId="2" borderId="0" xfId="0" applyNumberFormat="1" applyFont="1" applyFill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2" fillId="2" borderId="0" xfId="0" applyFont="1" applyFill="1" applyAlignment="1">
      <alignment horizontal="center"/>
    </xf>
    <xf numFmtId="0" fontId="2" fillId="2" borderId="0" xfId="0" applyFont="1" applyFill="1"/>
    <xf numFmtId="0" fontId="2" fillId="0" borderId="0" xfId="0" applyFont="1"/>
    <xf numFmtId="2" fontId="6" fillId="2" borderId="0" xfId="0" applyNumberFormat="1" applyFont="1" applyFill="1"/>
    <xf numFmtId="0" fontId="2" fillId="2" borderId="0" xfId="0" applyFont="1" applyFill="1" applyAlignment="1">
      <alignment horizontal="center" vertical="center" wrapText="1"/>
    </xf>
    <xf numFmtId="0" fontId="2" fillId="2" borderId="1" xfId="0" applyFont="1" applyFill="1" applyBorder="1"/>
    <xf numFmtId="0" fontId="2" fillId="3" borderId="0" xfId="0" applyFont="1" applyFill="1"/>
    <xf numFmtId="0" fontId="10" fillId="2" borderId="6" xfId="0" applyFont="1" applyFill="1" applyBorder="1" applyAlignment="1">
      <alignment vertical="center" wrapText="1"/>
    </xf>
    <xf numFmtId="164" fontId="10" fillId="2" borderId="6" xfId="0" applyNumberFormat="1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left" vertical="top" wrapText="1"/>
    </xf>
    <xf numFmtId="2" fontId="3" fillId="2" borderId="6" xfId="1" applyNumberFormat="1" applyFont="1" applyFill="1" applyBorder="1" applyAlignment="1">
      <alignment vertical="center"/>
    </xf>
    <xf numFmtId="0" fontId="2" fillId="0" borderId="0" xfId="0" applyFont="1" applyAlignment="1">
      <alignment vertical="center" wrapText="1"/>
    </xf>
    <xf numFmtId="0" fontId="2" fillId="2" borderId="2" xfId="0" applyFont="1" applyFill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0" xfId="0" applyFont="1" applyFill="1" applyBorder="1" applyAlignment="1">
      <alignment horizontal="left" vertical="center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 wrapText="1"/>
    </xf>
  </cellXfs>
  <cellStyles count="4">
    <cellStyle name="Обычный" xfId="0" builtinId="0"/>
    <cellStyle name="Обычный 2" xfId="2" xr:uid="{00000000-0005-0000-0000-000001000000}"/>
    <cellStyle name="Обычный 3" xfId="3" xr:uid="{00000000-0005-0000-0000-000002000000}"/>
    <cellStyle name="Процентный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20"/>
  <sheetViews>
    <sheetView tabSelected="1" view="pageBreakPreview" zoomScaleNormal="100" zoomScaleSheetLayoutView="100" workbookViewId="0">
      <selection activeCell="V8" sqref="V8"/>
    </sheetView>
  </sheetViews>
  <sheetFormatPr baseColWidth="10" defaultColWidth="9.1640625" defaultRowHeight="14" x14ac:dyDescent="0.15"/>
  <cols>
    <col min="1" max="1" width="8.83203125" style="7" customWidth="1"/>
    <col min="2" max="2" width="28.5" style="7" customWidth="1"/>
    <col min="3" max="5" width="6.5" style="7" hidden="1" customWidth="1"/>
    <col min="6" max="6" width="0" style="7" hidden="1" customWidth="1"/>
    <col min="7" max="7" width="29.6640625" style="7" customWidth="1"/>
    <col min="8" max="9" width="10" style="7" customWidth="1"/>
    <col min="10" max="10" width="9.1640625" style="7"/>
    <col min="11" max="13" width="9.1640625" style="8" customWidth="1"/>
    <col min="14" max="17" width="9.1640625" style="9" customWidth="1"/>
    <col min="18" max="18" width="9.1640625" style="9"/>
    <col min="19" max="19" width="9.1640625" style="7" hidden="1" customWidth="1"/>
    <col min="20" max="20" width="23.33203125" style="31" customWidth="1"/>
    <col min="21" max="21" width="17.83203125" style="17" customWidth="1"/>
    <col min="22" max="25" width="10.5" style="7" bestFit="1" customWidth="1"/>
    <col min="26" max="26" width="11.33203125" style="7" customWidth="1"/>
    <col min="27" max="16384" width="9.1640625" style="7"/>
  </cols>
  <sheetData>
    <row r="1" spans="1:26" ht="15.75" customHeight="1" x14ac:dyDescent="0.15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</row>
    <row r="2" spans="1:26" x14ac:dyDescent="0.15">
      <c r="A2" s="48" t="s">
        <v>33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X2" s="45"/>
    </row>
    <row r="3" spans="1:26" x14ac:dyDescent="0.15">
      <c r="A3" s="49" t="s">
        <v>1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X3" s="45"/>
    </row>
    <row r="4" spans="1:26" ht="15.75" customHeight="1" x14ac:dyDescent="0.15">
      <c r="A4" s="50" t="s">
        <v>24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X4" s="11"/>
    </row>
    <row r="5" spans="1:26" x14ac:dyDescent="0.15">
      <c r="A5" s="46" t="s">
        <v>2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X5" s="11"/>
    </row>
    <row r="6" spans="1:26" ht="82" customHeight="1" x14ac:dyDescent="0.15">
      <c r="A6" s="61" t="s">
        <v>37</v>
      </c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W6" s="13"/>
      <c r="X6" s="13"/>
      <c r="Y6" s="13"/>
      <c r="Z6" s="18"/>
    </row>
    <row r="7" spans="1:26" x14ac:dyDescent="0.15">
      <c r="A7" s="51" t="s">
        <v>3</v>
      </c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3"/>
      <c r="S7" s="20">
        <v>1</v>
      </c>
      <c r="T7" s="29"/>
      <c r="X7" s="11"/>
    </row>
    <row r="8" spans="1:26" ht="252" x14ac:dyDescent="0.15">
      <c r="A8" s="1" t="s">
        <v>4</v>
      </c>
      <c r="B8" s="2" t="s">
        <v>5</v>
      </c>
      <c r="C8" s="3" t="s">
        <v>5</v>
      </c>
      <c r="D8" s="1" t="s">
        <v>4</v>
      </c>
      <c r="E8" s="4" t="s">
        <v>6</v>
      </c>
      <c r="F8" s="4" t="s">
        <v>7</v>
      </c>
      <c r="G8" s="4" t="s">
        <v>32</v>
      </c>
      <c r="H8" s="4" t="s">
        <v>26</v>
      </c>
      <c r="I8" s="4" t="s">
        <v>29</v>
      </c>
      <c r="J8" s="4" t="s">
        <v>6</v>
      </c>
      <c r="K8" s="4" t="s">
        <v>21</v>
      </c>
      <c r="L8" s="4" t="s">
        <v>22</v>
      </c>
      <c r="M8" s="4" t="s">
        <v>23</v>
      </c>
      <c r="N8" s="4" t="s">
        <v>8</v>
      </c>
      <c r="O8" s="5" t="s">
        <v>9</v>
      </c>
      <c r="P8" s="6" t="s">
        <v>10</v>
      </c>
      <c r="Q8" s="6" t="s">
        <v>36</v>
      </c>
      <c r="R8" s="4" t="s">
        <v>11</v>
      </c>
      <c r="S8" s="4" t="s">
        <v>31</v>
      </c>
      <c r="T8" s="30" t="s">
        <v>12</v>
      </c>
      <c r="X8" s="11"/>
    </row>
    <row r="9" spans="1:26" x14ac:dyDescent="0.15">
      <c r="A9" s="12">
        <v>1</v>
      </c>
      <c r="B9" s="12">
        <v>2</v>
      </c>
      <c r="C9" s="12">
        <v>3</v>
      </c>
      <c r="D9" s="12">
        <v>4</v>
      </c>
      <c r="E9" s="12">
        <v>5</v>
      </c>
      <c r="F9" s="12">
        <v>6</v>
      </c>
      <c r="G9" s="12"/>
      <c r="H9" s="12">
        <v>7</v>
      </c>
      <c r="I9" s="12"/>
      <c r="J9" s="12">
        <v>8</v>
      </c>
      <c r="K9" s="12">
        <v>9</v>
      </c>
      <c r="L9" s="12">
        <v>10</v>
      </c>
      <c r="M9" s="12">
        <v>11</v>
      </c>
      <c r="N9" s="12">
        <v>12</v>
      </c>
      <c r="O9" s="12">
        <v>13</v>
      </c>
      <c r="P9" s="12">
        <v>14</v>
      </c>
      <c r="Q9" s="12"/>
      <c r="R9" s="12">
        <v>15</v>
      </c>
      <c r="S9" s="12">
        <v>16</v>
      </c>
      <c r="T9" s="12">
        <v>17</v>
      </c>
      <c r="V9" s="17"/>
      <c r="W9" s="17"/>
      <c r="X9" s="11"/>
      <c r="Y9" s="17"/>
      <c r="Z9" s="17"/>
    </row>
    <row r="10" spans="1:26" ht="183" customHeight="1" x14ac:dyDescent="0.15">
      <c r="A10" s="21">
        <v>1</v>
      </c>
      <c r="B10" s="41" t="s">
        <v>35</v>
      </c>
      <c r="C10" s="22" t="s">
        <v>13</v>
      </c>
      <c r="D10" s="23">
        <v>1</v>
      </c>
      <c r="E10" s="24" t="s">
        <v>14</v>
      </c>
      <c r="F10" s="25" t="s">
        <v>15</v>
      </c>
      <c r="G10" s="43" t="s">
        <v>34</v>
      </c>
      <c r="H10" s="24" t="s">
        <v>27</v>
      </c>
      <c r="I10" s="24" t="s">
        <v>28</v>
      </c>
      <c r="J10" s="24" t="s">
        <v>14</v>
      </c>
      <c r="K10" s="42">
        <v>8326.33</v>
      </c>
      <c r="L10" s="42">
        <v>9825</v>
      </c>
      <c r="M10" s="42">
        <v>9200</v>
      </c>
      <c r="N10" s="13">
        <f>SUM(K10:M10)/3</f>
        <v>9117.11</v>
      </c>
      <c r="O10" s="14">
        <f>STDEV(K10:M10)</f>
        <v>752.77</v>
      </c>
      <c r="P10" s="15">
        <f>O10/N10</f>
        <v>0.08</v>
      </c>
      <c r="Q10" s="44">
        <v>7809.67</v>
      </c>
      <c r="R10" s="16">
        <v>1</v>
      </c>
      <c r="S10" s="42" t="s">
        <v>30</v>
      </c>
      <c r="T10" s="44">
        <v>7809.67</v>
      </c>
      <c r="V10" s="19">
        <f>R10*K10</f>
        <v>8326.33</v>
      </c>
      <c r="W10" s="19">
        <f>R10*L10</f>
        <v>9825</v>
      </c>
      <c r="X10" s="19">
        <f>R10*M10</f>
        <v>9200</v>
      </c>
      <c r="Y10" s="19"/>
      <c r="Z10" s="19"/>
    </row>
    <row r="11" spans="1:26" x14ac:dyDescent="0.15">
      <c r="A11" s="54" t="s">
        <v>16</v>
      </c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6"/>
      <c r="T11" s="44">
        <v>7809.67</v>
      </c>
      <c r="V11" s="19">
        <f>SUM(V10:V10)</f>
        <v>8326.33</v>
      </c>
      <c r="W11" s="19">
        <f>SUM(W10:W10)</f>
        <v>9825</v>
      </c>
      <c r="X11" s="19">
        <f>SUM(X10:X10)</f>
        <v>9200</v>
      </c>
      <c r="Y11" s="19"/>
      <c r="Z11" s="19"/>
    </row>
    <row r="12" spans="1:26" ht="15" customHeight="1" x14ac:dyDescent="0.15">
      <c r="A12" s="57" t="s">
        <v>25</v>
      </c>
      <c r="B12" s="57"/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32"/>
    </row>
    <row r="13" spans="1:26" x14ac:dyDescent="0.15">
      <c r="A13" s="45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32"/>
    </row>
    <row r="14" spans="1:26" x14ac:dyDescent="0.15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32"/>
    </row>
    <row r="15" spans="1:26" ht="12.75" customHeight="1" x14ac:dyDescent="0.1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32"/>
    </row>
    <row r="16" spans="1:26" hidden="1" x14ac:dyDescent="0.15">
      <c r="A16" s="45"/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32"/>
    </row>
    <row r="17" spans="1:25" hidden="1" x14ac:dyDescent="0.15">
      <c r="A17" s="58"/>
      <c r="B17" s="58"/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32"/>
    </row>
    <row r="18" spans="1:25" ht="15.75" customHeight="1" x14ac:dyDescent="0.15">
      <c r="A18" s="59" t="s">
        <v>17</v>
      </c>
      <c r="B18" s="59"/>
      <c r="C18" s="59"/>
      <c r="D18" s="59"/>
      <c r="E18" s="59"/>
      <c r="F18" s="59"/>
      <c r="G18" s="33"/>
      <c r="H18" s="33"/>
      <c r="I18" s="33"/>
      <c r="J18" s="33"/>
      <c r="K18" s="34"/>
      <c r="L18" s="34"/>
      <c r="M18" s="34"/>
      <c r="N18" s="35"/>
      <c r="O18" s="35"/>
      <c r="P18" s="35"/>
      <c r="Q18" s="35"/>
      <c r="R18" s="35"/>
      <c r="S18" s="36"/>
      <c r="T18" s="37"/>
      <c r="U18" s="32"/>
    </row>
    <row r="19" spans="1:25" ht="15.75" customHeight="1" x14ac:dyDescent="0.15">
      <c r="A19" s="60" t="s">
        <v>18</v>
      </c>
      <c r="B19" s="60"/>
      <c r="C19" s="60"/>
      <c r="D19" s="33"/>
      <c r="E19" s="33"/>
      <c r="F19" s="28"/>
      <c r="G19" s="11"/>
      <c r="H19" s="11"/>
      <c r="I19" s="11"/>
      <c r="J19" s="11"/>
      <c r="K19" s="38"/>
      <c r="L19" s="38"/>
      <c r="M19" s="27"/>
      <c r="N19" s="39"/>
      <c r="O19" s="39"/>
      <c r="P19" s="35"/>
      <c r="Q19" s="35"/>
      <c r="R19" s="35"/>
      <c r="S19" s="36"/>
      <c r="T19" s="37"/>
      <c r="U19" s="32"/>
      <c r="Y19" s="26">
        <f>ROUND((SUM(Y15:Y18)),1)</f>
        <v>0</v>
      </c>
    </row>
    <row r="20" spans="1:25" x14ac:dyDescent="0.15">
      <c r="A20" s="36"/>
      <c r="B20" s="35"/>
      <c r="C20" s="40"/>
      <c r="D20" s="40"/>
      <c r="E20" s="36"/>
      <c r="F20" s="32" t="s">
        <v>19</v>
      </c>
      <c r="G20" s="32"/>
      <c r="H20" s="32"/>
      <c r="I20" s="32"/>
      <c r="J20" s="32"/>
      <c r="K20" s="10"/>
      <c r="L20" s="10"/>
      <c r="M20" s="46" t="s">
        <v>20</v>
      </c>
      <c r="N20" s="46"/>
      <c r="O20" s="46"/>
      <c r="P20" s="35"/>
      <c r="Q20" s="35"/>
      <c r="R20" s="35"/>
      <c r="S20" s="36"/>
      <c r="T20" s="37"/>
      <c r="U20" s="32"/>
      <c r="V20" s="7">
        <f>ROUND((SUM(V12:V19)/1000),1)</f>
        <v>0</v>
      </c>
    </row>
  </sheetData>
  <mergeCells count="13">
    <mergeCell ref="X2:X3"/>
    <mergeCell ref="M20:O20"/>
    <mergeCell ref="A1:T1"/>
    <mergeCell ref="A2:T2"/>
    <mergeCell ref="A3:T3"/>
    <mergeCell ref="A4:T4"/>
    <mergeCell ref="A5:T5"/>
    <mergeCell ref="A6:T6"/>
    <mergeCell ref="A7:R7"/>
    <mergeCell ref="A11:S11"/>
    <mergeCell ref="A12:T17"/>
    <mergeCell ref="A18:F18"/>
    <mergeCell ref="A19:C19"/>
  </mergeCells>
  <pageMargins left="0.70866141732283472" right="0.70866141732283472" top="0.74803149606299213" bottom="0.74803149606299213" header="0.31496062992125984" footer="0.31496062992125984"/>
  <pageSetup paperSize="9" scale="71" fitToWidth="0" orientation="landscape" r:id="rId1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Лист3</vt:lpstr>
      <vt:lpstr>Лист3!Область_печати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2026-06-04T13:21:53Z</dcterms:modified>
</cp:coreProperties>
</file>