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Методист\Pictures\Screenshots\Анастасия\2026\КП ограждение\"/>
    </mc:Choice>
  </mc:AlternateContent>
  <xr:revisionPtr revIDLastSave="0" documentId="13_ncr:1_{680DE357-A3E9-41E6-8645-8CCA91A7E634}" xr6:coauthVersionLast="47" xr6:coauthVersionMax="47" xr10:uidLastSave="{00000000-0000-0000-0000-000000000000}"/>
  <bookViews>
    <workbookView xWindow="-120" yWindow="-120" windowWidth="29040" windowHeight="15510" xr2:uid="{00000000-000D-0000-FFFF-FFFF00000000}"/>
  </bookViews>
  <sheets>
    <sheet name="кровл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F8" i="1" s="1"/>
  <c r="J8" i="1"/>
  <c r="K8" i="1"/>
  <c r="K7" i="1"/>
  <c r="J7" i="1"/>
  <c r="L7" i="1" s="1"/>
  <c r="E7" i="1"/>
  <c r="F7" i="1" s="1"/>
  <c r="F9" i="1" l="1"/>
  <c r="L8" i="1"/>
</calcChain>
</file>

<file path=xl/sharedStrings.xml><?xml version="1.0" encoding="utf-8"?>
<sst xmlns="http://schemas.openxmlformats.org/spreadsheetml/2006/main" count="23" uniqueCount="22">
  <si>
    <t xml:space="preserve">ОБОСНОВАНИЕ И РАСЧЕТ НАЧАЛЬНОЙ (МАКСИМАЛЬНОЙ) ЦЕНЫ КОНТРАКТА
Формирование начальной (максимальной) цены Контракта осуществлено в  соответствии с п.1. части 1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Приказа Минэконоразвития РФ от 02.10.2013 № 567 «Об утверждении методических рекомендаций по применению методов определения начальной (максимальной) цены контракта, заключаемого с единственным поставщиком, (подрядчиком, исполнителем)» посредством применения метода сопоставимых рыночных цен (анализа рынка) на оказание услуг по коммерческим предложениям исполнителей)  
</t>
  </si>
  <si>
    <t>№ п/п</t>
  </si>
  <si>
    <t>Наименование объекта закупки по позициям</t>
  </si>
  <si>
    <t>Ед.изм.</t>
  </si>
  <si>
    <t xml:space="preserve">Кол-во </t>
  </si>
  <si>
    <t>Цена, руб</t>
  </si>
  <si>
    <t>Сумма,  в т.ч. НДС, руб.</t>
  </si>
  <si>
    <t>Цена единицы товара, предложенная поставщиком (Подрядчиком, исполнителем)</t>
  </si>
  <si>
    <t>(руб., в т.ч. НДС)</t>
  </si>
  <si>
    <t>Среднее квадратичное отклонение</t>
  </si>
  <si>
    <t>Среднее значение</t>
  </si>
  <si>
    <t>Коэффициент вариации</t>
  </si>
  <si>
    <t>По проведенному мониторингу цен из запросов выбраны  наименьшие цены (контракт будет заключен с единственным поставщиком по п.__ ч.1 ст.93  44-ФЗ)</t>
  </si>
  <si>
    <t>Директор ГБУ ДО СШ Центрального района СПб</t>
  </si>
  <si>
    <t>____________</t>
  </si>
  <si>
    <t>М.Ю. Баранов</t>
  </si>
  <si>
    <t>Исполнитель 1 вх. № б/н от 14.04.2026</t>
  </si>
  <si>
    <t>Исполнитель 2 вх. № б/н от 14.04.2026</t>
  </si>
  <si>
    <t>Исполнитель 3 вх. № б/н от 14.04.2026</t>
  </si>
  <si>
    <t>Оказание услуг по испытанию ограждений кровли (191144, Санкт-Петербург, ул. Кирилловская, д. 7-9, литер А)</t>
  </si>
  <si>
    <t>Оказание услуг по испытанию ограждений кровли (191144, ул. 8-ая Советская, д. 58, литер А)</t>
  </si>
  <si>
    <t>п.м.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</si>
</sst>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00"/>
  </numFmts>
  <fonts count="10">
    <font>
      <sz val="11"/>
      <color indexed="8"/>
      <name val="Calibri"/>
      <charset val="204"/>
    </font>
    <font>
      <sz val="12"/>
      <color indexed="8"/>
      <name val="Times New Roman"/>
      <charset val="204"/>
    </font>
    <font>
      <b/>
      <sz val="12"/>
      <color indexed="8"/>
      <name val="Times New Roman"/>
      <charset val="204"/>
    </font>
    <font>
      <sz val="11"/>
      <color indexed="8"/>
      <name val="Times New Roman"/>
      <charset val="204"/>
    </font>
    <font>
      <sz val="11"/>
      <color theme="1"/>
      <name val="Times New Roman"/>
      <charset val="134"/>
    </font>
    <font>
      <sz val="11"/>
      <color rgb="FF000000"/>
      <name val="Times New Roman"/>
      <charset val="204"/>
    </font>
    <font>
      <b/>
      <sz val="11"/>
      <color indexed="8"/>
      <name val="Times New Roman"/>
      <charset val="204"/>
    </font>
    <font>
      <sz val="10"/>
      <color indexed="8"/>
      <name val="Arial"/>
      <charset val="204"/>
    </font>
    <font>
      <sz val="10"/>
      <name val="Arial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7" fillId="0" borderId="0">
      <alignment horizontal="center" vertical="center"/>
    </xf>
    <xf numFmtId="0" fontId="7" fillId="0" borderId="0">
      <alignment horizontal="left" vertical="center"/>
    </xf>
    <xf numFmtId="0" fontId="8" fillId="0" borderId="0"/>
  </cellStyleXfs>
  <cellXfs count="41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wrapText="1"/>
    </xf>
    <xf numFmtId="164" fontId="1" fillId="2" borderId="0" xfId="0" applyNumberFormat="1" applyFont="1" applyFill="1"/>
    <xf numFmtId="164" fontId="1" fillId="0" borderId="0" xfId="0" applyNumberFormat="1" applyFont="1"/>
    <xf numFmtId="164" fontId="2" fillId="2" borderId="7" xfId="0" applyNumberFormat="1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/>
    <xf numFmtId="164" fontId="1" fillId="0" borderId="2" xfId="0" applyNumberFormat="1" applyFont="1" applyBorder="1"/>
    <xf numFmtId="10" fontId="3" fillId="2" borderId="2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/>
    </xf>
    <xf numFmtId="0" fontId="9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164" fontId="2" fillId="2" borderId="2" xfId="0" applyNumberFormat="1" applyFont="1" applyFill="1" applyBorder="1" applyAlignment="1">
      <alignment horizontal="center" wrapText="1"/>
    </xf>
    <xf numFmtId="164" fontId="2" fillId="2" borderId="7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left" wrapText="1"/>
    </xf>
    <xf numFmtId="164" fontId="1" fillId="0" borderId="0" xfId="0" applyNumberFormat="1" applyFont="1" applyAlignment="1">
      <alignment horizontal="left" wrapText="1"/>
    </xf>
    <xf numFmtId="0" fontId="1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</cellXfs>
  <cellStyles count="4">
    <cellStyle name="S4" xfId="1" xr:uid="{00000000-0005-0000-0000-000031000000}"/>
    <cellStyle name="S5" xfId="2" xr:uid="{00000000-0005-0000-0000-000032000000}"/>
    <cellStyle name="Обычный" xfId="0" builtinId="0"/>
    <cellStyle name="Обычный 2" xfId="3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15"/>
  <sheetViews>
    <sheetView tabSelected="1" zoomScale="85" zoomScaleNormal="85" workbookViewId="0">
      <selection activeCell="B20" sqref="B20"/>
    </sheetView>
  </sheetViews>
  <sheetFormatPr defaultColWidth="9.140625" defaultRowHeight="15.75"/>
  <cols>
    <col min="1" max="1" width="9.140625" style="2"/>
    <col min="2" max="2" width="60.42578125" style="3" customWidth="1"/>
    <col min="3" max="3" width="16" style="3" customWidth="1"/>
    <col min="4" max="4" width="10.7109375" style="1" customWidth="1"/>
    <col min="5" max="5" width="13.28515625" style="4" customWidth="1"/>
    <col min="6" max="6" width="15.28515625" style="1" customWidth="1"/>
    <col min="7" max="7" width="19.5703125" style="4" customWidth="1"/>
    <col min="8" max="9" width="20.28515625" style="4" customWidth="1"/>
    <col min="10" max="10" width="16.28515625" style="2" customWidth="1"/>
    <col min="11" max="11" width="17.140625" style="2" customWidth="1"/>
    <col min="12" max="12" width="10.7109375" style="5" customWidth="1"/>
    <col min="13" max="16384" width="9.140625" style="2"/>
  </cols>
  <sheetData>
    <row r="1" spans="1:12" ht="122.25" customHeight="1">
      <c r="B1" s="34" t="s">
        <v>0</v>
      </c>
      <c r="C1" s="34"/>
      <c r="D1" s="34"/>
      <c r="E1" s="34"/>
      <c r="F1" s="34"/>
      <c r="G1" s="35"/>
      <c r="H1" s="35"/>
      <c r="I1" s="35"/>
      <c r="J1" s="34"/>
      <c r="K1" s="34"/>
    </row>
    <row r="2" spans="1:12" ht="3" customHeight="1"/>
    <row r="3" spans="1:12" hidden="1"/>
    <row r="4" spans="1:12" ht="54" customHeight="1">
      <c r="A4" s="24" t="s">
        <v>1</v>
      </c>
      <c r="B4" s="26" t="s">
        <v>2</v>
      </c>
      <c r="C4" s="28" t="s">
        <v>3</v>
      </c>
      <c r="D4" s="30" t="s">
        <v>4</v>
      </c>
      <c r="E4" s="32" t="s">
        <v>5</v>
      </c>
      <c r="F4" s="39" t="s">
        <v>6</v>
      </c>
      <c r="G4" s="32" t="s">
        <v>7</v>
      </c>
      <c r="H4" s="32"/>
      <c r="I4" s="32"/>
      <c r="J4" s="19"/>
      <c r="K4" s="19"/>
      <c r="L4" s="20"/>
    </row>
    <row r="5" spans="1:12">
      <c r="A5" s="24"/>
      <c r="B5" s="26"/>
      <c r="C5" s="29"/>
      <c r="D5" s="30"/>
      <c r="E5" s="32"/>
      <c r="F5" s="39"/>
      <c r="G5" s="32" t="s">
        <v>8</v>
      </c>
      <c r="H5" s="32"/>
      <c r="I5" s="32"/>
      <c r="J5" s="19"/>
      <c r="K5" s="19"/>
      <c r="L5" s="20"/>
    </row>
    <row r="6" spans="1:12" s="1" customFormat="1" ht="93" customHeight="1">
      <c r="A6" s="25"/>
      <c r="B6" s="27"/>
      <c r="C6" s="29"/>
      <c r="D6" s="31"/>
      <c r="E6" s="33"/>
      <c r="F6" s="40"/>
      <c r="G6" s="8" t="s">
        <v>16</v>
      </c>
      <c r="H6" s="8" t="s">
        <v>17</v>
      </c>
      <c r="I6" s="8" t="s">
        <v>18</v>
      </c>
      <c r="J6" s="7" t="s">
        <v>9</v>
      </c>
      <c r="K6" s="7" t="s">
        <v>10</v>
      </c>
      <c r="L6" s="6" t="s">
        <v>11</v>
      </c>
    </row>
    <row r="7" spans="1:12" s="1" customFormat="1" ht="37.5" customHeight="1">
      <c r="A7" s="9">
        <v>1</v>
      </c>
      <c r="B7" s="10" t="s">
        <v>19</v>
      </c>
      <c r="C7" s="23" t="s">
        <v>21</v>
      </c>
      <c r="D7" s="11">
        <v>44</v>
      </c>
      <c r="E7" s="12">
        <f>G7</f>
        <v>250</v>
      </c>
      <c r="F7" s="12">
        <f>D7*E7</f>
        <v>11000</v>
      </c>
      <c r="G7" s="12">
        <v>250</v>
      </c>
      <c r="H7" s="13">
        <v>350</v>
      </c>
      <c r="I7" s="12">
        <v>400</v>
      </c>
      <c r="J7" s="12">
        <f>AVEDEV(G7:I7)</f>
        <v>55.555555555555564</v>
      </c>
      <c r="K7" s="12">
        <f>AVERAGE(G7:I7)</f>
        <v>333.33333333333331</v>
      </c>
      <c r="L7" s="21">
        <f>J7/K7</f>
        <v>0.16666666666666671</v>
      </c>
    </row>
    <row r="8" spans="1:12" s="1" customFormat="1" ht="31.5" customHeight="1">
      <c r="A8" s="9">
        <v>2</v>
      </c>
      <c r="B8" s="10" t="s">
        <v>20</v>
      </c>
      <c r="C8" s="23" t="s">
        <v>21</v>
      </c>
      <c r="D8" s="11">
        <v>140</v>
      </c>
      <c r="E8" s="12">
        <f t="shared" ref="E8" si="0">G8</f>
        <v>250</v>
      </c>
      <c r="F8" s="12">
        <f t="shared" ref="F8" si="1">D8*E8</f>
        <v>35000</v>
      </c>
      <c r="G8" s="12">
        <v>250</v>
      </c>
      <c r="H8" s="13">
        <v>350</v>
      </c>
      <c r="I8" s="12">
        <v>400</v>
      </c>
      <c r="J8" s="12">
        <f t="shared" ref="J8" si="2">AVEDEV(G8:I8)</f>
        <v>55.555555555555564</v>
      </c>
      <c r="K8" s="12">
        <f t="shared" ref="K8" si="3">AVERAGE(G8:I8)</f>
        <v>333.33333333333331</v>
      </c>
      <c r="L8" s="21">
        <f t="shared" ref="L8" si="4">J8/K8</f>
        <v>0.16666666666666671</v>
      </c>
    </row>
    <row r="9" spans="1:12" ht="28.5" customHeight="1">
      <c r="A9" s="14"/>
      <c r="B9" s="14"/>
      <c r="C9" s="14"/>
      <c r="D9" s="15"/>
      <c r="E9" s="15"/>
      <c r="F9" s="16">
        <f>SUM(F7:F8)</f>
        <v>46000</v>
      </c>
      <c r="G9" s="17"/>
      <c r="H9" s="17"/>
      <c r="I9" s="17"/>
      <c r="J9" s="14"/>
      <c r="K9" s="14"/>
      <c r="L9" s="22"/>
    </row>
    <row r="12" spans="1:12" ht="45" customHeight="1">
      <c r="B12" s="36" t="s">
        <v>12</v>
      </c>
      <c r="C12" s="36"/>
      <c r="D12" s="36"/>
      <c r="E12" s="36"/>
      <c r="F12" s="36"/>
      <c r="G12" s="37"/>
      <c r="H12" s="37"/>
      <c r="I12" s="37"/>
      <c r="J12" s="36"/>
      <c r="K12" s="36"/>
      <c r="L12" s="36"/>
    </row>
    <row r="15" spans="1:12">
      <c r="B15" s="18" t="s">
        <v>13</v>
      </c>
      <c r="C15" s="3" t="s">
        <v>14</v>
      </c>
      <c r="D15" s="38" t="s">
        <v>15</v>
      </c>
      <c r="E15" s="38"/>
    </row>
  </sheetData>
  <mergeCells count="11">
    <mergeCell ref="B1:K1"/>
    <mergeCell ref="G4:I4"/>
    <mergeCell ref="G5:I5"/>
    <mergeCell ref="B12:L12"/>
    <mergeCell ref="D15:E15"/>
    <mergeCell ref="F4:F6"/>
    <mergeCell ref="A4:A6"/>
    <mergeCell ref="B4:B6"/>
    <mergeCell ref="C4:C6"/>
    <mergeCell ref="D4:D6"/>
    <mergeCell ref="E4:E6"/>
  </mergeCells>
  <pageMargins left="0.46" right="0.196850393700787" top="0.25" bottom="0.74803149606299202" header="0.31496062992126" footer="0.31496062992126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кровли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user180</dc:creator>
  <cp:lastModifiedBy>татьяна петрова</cp:lastModifiedBy>
  <cp:lastPrinted>2026-06-01T09:08:51Z</cp:lastPrinted>
  <dcterms:created xsi:type="dcterms:W3CDTF">2021-05-25T06:29:00Z</dcterms:created>
  <dcterms:modified xsi:type="dcterms:W3CDTF">2026-06-04T08:08:19Z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D7EE80A63E804FEBA0FAFE4DE3703678_12</vt:lpwstr>
  </property>
  <property fmtid="{D5CDD505-2E9C-101B-9397-08002B2CF9AE}" pid="3" name="KSOProductBuildVer">
    <vt:lpwstr>1049-12.2.0.20323</vt:lpwstr>
  </property>
</Properties>
</file>