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97 школа\ЭМ_канцтовары\"/>
    </mc:Choice>
  </mc:AlternateContent>
  <xr:revisionPtr revIDLastSave="0" documentId="13_ncr:1_{7E8E8867-2280-4AA4-A9EB-C21AAF3D240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1" sheetId="1" r:id="rId1"/>
    <sheet name="Лист3" sheetId="3" r:id="rId2"/>
  </sheets>
  <definedNames>
    <definedName name="_xlnm._FilterDatabase" localSheetId="0" hidden="1">Лист1!$A$10:$N$28</definedName>
  </definedNames>
  <calcPr calcId="191029" fullPrecision="0"/>
</workbook>
</file>

<file path=xl/calcChain.xml><?xml version="1.0" encoding="utf-8"?>
<calcChain xmlns="http://schemas.openxmlformats.org/spreadsheetml/2006/main">
  <c r="H12" i="1" l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G12" i="1"/>
  <c r="J12" i="1" s="1"/>
  <c r="L12" i="1" s="1"/>
  <c r="G13" i="1"/>
  <c r="J13" i="1" s="1"/>
  <c r="L13" i="1" s="1"/>
  <c r="G14" i="1"/>
  <c r="J14" i="1" s="1"/>
  <c r="L14" i="1" s="1"/>
  <c r="G15" i="1"/>
  <c r="J15" i="1" s="1"/>
  <c r="L15" i="1" s="1"/>
  <c r="G16" i="1"/>
  <c r="J16" i="1" s="1"/>
  <c r="L16" i="1" s="1"/>
  <c r="G17" i="1"/>
  <c r="J17" i="1" s="1"/>
  <c r="L17" i="1" s="1"/>
  <c r="G18" i="1"/>
  <c r="J18" i="1" s="1"/>
  <c r="L18" i="1" s="1"/>
  <c r="G19" i="1"/>
  <c r="J19" i="1" s="1"/>
  <c r="L19" i="1" s="1"/>
  <c r="G20" i="1"/>
  <c r="J20" i="1" s="1"/>
  <c r="L20" i="1" s="1"/>
  <c r="G21" i="1"/>
  <c r="J21" i="1" s="1"/>
  <c r="L21" i="1" s="1"/>
  <c r="G22" i="1"/>
  <c r="J22" i="1" s="1"/>
  <c r="L22" i="1" s="1"/>
  <c r="G23" i="1"/>
  <c r="J23" i="1" s="1"/>
  <c r="L23" i="1" s="1"/>
  <c r="G24" i="1"/>
  <c r="J24" i="1" s="1"/>
  <c r="L24" i="1" s="1"/>
  <c r="G25" i="1"/>
  <c r="J25" i="1" s="1"/>
  <c r="L25" i="1" s="1"/>
  <c r="G26" i="1"/>
  <c r="J26" i="1" s="1"/>
  <c r="L26" i="1" s="1"/>
  <c r="G27" i="1"/>
  <c r="J27" i="1" s="1"/>
  <c r="L27" i="1" s="1"/>
  <c r="H11" i="1"/>
  <c r="G11" i="1"/>
  <c r="J11" i="1" s="1"/>
  <c r="I22" i="1" l="1"/>
  <c r="I21" i="1"/>
  <c r="I20" i="1"/>
  <c r="I18" i="1"/>
  <c r="I17" i="1"/>
  <c r="I16" i="1"/>
  <c r="I15" i="1"/>
  <c r="I14" i="1"/>
  <c r="I12" i="1"/>
  <c r="I11" i="1"/>
  <c r="I13" i="1"/>
  <c r="I19" i="1"/>
  <c r="I27" i="1"/>
  <c r="I26" i="1"/>
  <c r="I25" i="1"/>
  <c r="I24" i="1"/>
  <c r="I23" i="1"/>
  <c r="L11" i="1"/>
  <c r="L28" i="1" s="1"/>
</calcChain>
</file>

<file path=xl/sharedStrings.xml><?xml version="1.0" encoding="utf-8"?>
<sst xmlns="http://schemas.openxmlformats.org/spreadsheetml/2006/main" count="72" uniqueCount="44">
  <si>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</si>
  <si>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</si>
  <si>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</si>
  <si>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</si>
  <si>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</si>
  <si>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</si>
  <si>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</si>
  <si>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</si>
  <si>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Наименование комплектующих (товара)</t>
  </si>
  <si>
    <t>Итого</t>
  </si>
  <si>
    <t>Контрактный управляющий</t>
  </si>
  <si>
    <t>Аракелян А А</t>
  </si>
  <si>
    <t xml:space="preserve">наименьшая цена </t>
  </si>
  <si>
    <t>ПП РФ 1875</t>
  </si>
  <si>
    <t xml:space="preserve">Среднее квадратичное отклонение, руб.
</t>
  </si>
  <si>
    <r>
      <t xml:space="preserve">Используемый метод определения начальной максимальной цены: </t>
    </r>
    <r>
      <rPr>
        <b/>
        <sz val="12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</si>
  <si>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Ограничение</t>
  </si>
  <si>
    <t>Запрет</t>
  </si>
  <si>
    <t>Преимущество</t>
  </si>
  <si>
    <t>Бумага туалетная</t>
  </si>
  <si>
    <t>17.22.11.110</t>
  </si>
  <si>
    <t>Мешки для мусора</t>
  </si>
  <si>
    <t>Полотенца бумажные</t>
  </si>
  <si>
    <t>20.52.10.190</t>
  </si>
  <si>
    <t>17.22.11.130</t>
  </si>
  <si>
    <t xml:space="preserve">Скрепки металлические </t>
  </si>
  <si>
    <t>Флешка</t>
  </si>
  <si>
    <t xml:space="preserve">Мешок полимерный </t>
  </si>
  <si>
    <t xml:space="preserve">Ручка канцелярская </t>
  </si>
  <si>
    <t xml:space="preserve">Полотенце бумажное </t>
  </si>
  <si>
    <t xml:space="preserve">Клей канцелярский </t>
  </si>
  <si>
    <t xml:space="preserve">Коммерческое предложение  №1 </t>
  </si>
  <si>
    <t xml:space="preserve">Коммерческое предложение  №2 </t>
  </si>
  <si>
    <t xml:space="preserve">Коммерческое предложение № 3 </t>
  </si>
  <si>
    <t>Предельные цены по состоянию на 11.06.2026</t>
  </si>
  <si>
    <t>25.99.23.000-052</t>
  </si>
  <si>
    <t>26.20.21.120</t>
  </si>
  <si>
    <t>20.52.10.190-001</t>
  </si>
  <si>
    <t>32.99.12.110-009</t>
  </si>
  <si>
    <t>22.22.11.190-004</t>
  </si>
  <si>
    <t>22.22.11.190-003</t>
  </si>
  <si>
    <t>17.22.11.130-006</t>
  </si>
  <si>
    <t>20.52.10.190-009</t>
  </si>
  <si>
    <r>
      <t>Поставка товаров  для обеспечения нужд  ГБОУ  школа № 97 Выборгского района Санкт-Петербурга</t>
    </r>
    <r>
      <rPr>
        <sz val="12"/>
        <rFont val="Times New Roman"/>
        <family val="1"/>
        <charset val="204"/>
      </rPr>
      <t xml:space="preserve">  по адресу: 194017, Санкт-Петербург, ул. Дрезденская, дом 19 Лит А в 2026 году.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</si>
</sst>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8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8" fillId="2" borderId="0">
      <alignment horizontal="right" vertical="center"/>
    </xf>
    <xf numFmtId="0" fontId="9" fillId="2" borderId="0">
      <alignment horizontal="left" vertical="center"/>
    </xf>
    <xf numFmtId="0" fontId="4" fillId="0" borderId="0"/>
    <xf numFmtId="0" fontId="5" fillId="0" borderId="0"/>
    <xf numFmtId="0" fontId="11" fillId="0" borderId="0"/>
    <xf numFmtId="0" fontId="5" fillId="0" borderId="0"/>
    <xf numFmtId="0" fontId="6" fillId="0" borderId="0"/>
    <xf numFmtId="0" fontId="12" fillId="0" borderId="0"/>
    <xf numFmtId="0" fontId="5" fillId="0" borderId="0"/>
    <xf numFmtId="0" fontId="10" fillId="0" borderId="0"/>
    <xf numFmtId="9" fontId="7" fillId="0" borderId="0" applyFont="0" applyFill="0" applyBorder="0" applyAlignment="0" applyProtection="0"/>
    <xf numFmtId="9" fontId="11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2" fontId="2" fillId="0" borderId="0" xfId="1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 shrinkToFit="1"/>
    </xf>
    <xf numFmtId="0" fontId="14" fillId="0" borderId="0" xfId="0" applyFont="1" applyAlignment="1">
      <alignment horizontal="center" vertical="center" wrapText="1"/>
    </xf>
    <xf numFmtId="0" fontId="14" fillId="3" borderId="0" xfId="0" applyFont="1" applyFill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top" wrapText="1" shrinkToFit="1"/>
    </xf>
    <xf numFmtId="0" fontId="14" fillId="0" borderId="3" xfId="0" applyFont="1" applyBorder="1" applyAlignment="1">
      <alignment horizontal="center" vertical="top" wrapText="1"/>
    </xf>
    <xf numFmtId="9" fontId="14" fillId="0" borderId="3" xfId="1" applyFont="1" applyBorder="1" applyAlignment="1">
      <alignment horizontal="center" vertical="top" wrapText="1"/>
    </xf>
    <xf numFmtId="0" fontId="14" fillId="3" borderId="3" xfId="0" applyFont="1" applyFill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4" fontId="14" fillId="3" borderId="1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2" fontId="14" fillId="0" borderId="0" xfId="0" applyNumberFormat="1" applyFont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2" fontId="14" fillId="0" borderId="1" xfId="0" applyNumberFormat="1" applyFont="1" applyBorder="1" applyAlignment="1">
      <alignment horizontal="center" vertical="center" wrapText="1" shrinkToFit="1"/>
    </xf>
    <xf numFmtId="0" fontId="17" fillId="0" borderId="1" xfId="0" applyFont="1" applyBorder="1" applyAlignment="1">
      <alignment horizontal="center" vertical="center" wrapText="1"/>
    </xf>
    <xf numFmtId="4" fontId="14" fillId="0" borderId="1" xfId="1" applyNumberFormat="1" applyFont="1" applyFill="1" applyBorder="1" applyAlignment="1">
      <alignment horizontal="center" vertical="center" wrapText="1"/>
    </xf>
    <xf numFmtId="4" fontId="16" fillId="0" borderId="1" xfId="1" applyNumberFormat="1" applyFont="1" applyFill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top" wrapText="1" shrinkToFit="1"/>
    </xf>
    <xf numFmtId="0" fontId="16" fillId="0" borderId="4" xfId="0" applyFont="1" applyBorder="1" applyAlignment="1">
      <alignment horizontal="left" vertical="top" wrapText="1"/>
    </xf>
    <xf numFmtId="0" fontId="14" fillId="0" borderId="5" xfId="0" applyFont="1" applyBorder="1" applyAlignment="1">
      <alignment horizontal="left" vertical="top" wrapText="1" shrinkToFit="1"/>
    </xf>
    <xf numFmtId="2" fontId="16" fillId="0" borderId="3" xfId="0" applyNumberFormat="1" applyFont="1" applyBorder="1" applyAlignment="1">
      <alignment horizontal="center" vertical="top" wrapText="1" shrinkToFit="1"/>
    </xf>
    <xf numFmtId="0" fontId="14" fillId="3" borderId="3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</cellXfs>
  <cellStyles count="18">
    <cellStyle name="S20" xfId="2" xr:uid="{00000000-0005-0000-0000-000000000000}"/>
    <cellStyle name="S23" xfId="3" xr:uid="{00000000-0005-0000-0000-000001000000}"/>
    <cellStyle name="Обычный" xfId="0" builtinId="0"/>
    <cellStyle name="Обычный 2" xfId="4" xr:uid="{00000000-0005-0000-0000-000003000000}"/>
    <cellStyle name="Обычный 2 2" xfId="5" xr:uid="{00000000-0005-0000-0000-000004000000}"/>
    <cellStyle name="Обычный 2 3" xfId="6" xr:uid="{00000000-0005-0000-0000-000005000000}"/>
    <cellStyle name="Обычный 3" xfId="7" xr:uid="{00000000-0005-0000-0000-000006000000}"/>
    <cellStyle name="Обычный 3 2" xfId="8" xr:uid="{00000000-0005-0000-0000-000007000000}"/>
    <cellStyle name="Обычный 4" xfId="9" xr:uid="{00000000-0005-0000-0000-000008000000}"/>
    <cellStyle name="Обычный 5" xfId="10" xr:uid="{00000000-0005-0000-0000-000009000000}"/>
    <cellStyle name="Обычный 6" xfId="11" xr:uid="{00000000-0005-0000-0000-00000A000000}"/>
    <cellStyle name="Процентный" xfId="1" builtinId="5"/>
    <cellStyle name="Процентный 2" xfId="12" xr:uid="{00000000-0005-0000-0000-00000C000000}"/>
    <cellStyle name="Процентный 2 2" xfId="13" xr:uid="{00000000-0005-0000-0000-00000D000000}"/>
    <cellStyle name="Процентный 3" xfId="14" xr:uid="{00000000-0005-0000-0000-00000E000000}"/>
    <cellStyle name="Процентный 4" xfId="15" xr:uid="{00000000-0005-0000-0000-00000F000000}"/>
    <cellStyle name="Финансовый 2" xfId="17" xr:uid="{00000000-0005-0000-0000-000010000000}"/>
    <cellStyle name="Финансовый 3" xfId="16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38100</xdr:colOff>
      <xdr:row>9</xdr:row>
      <xdr:rowOff>476250</xdr:rowOff>
    </xdr:from>
    <xdr:to>
      <xdr:col>8</xdr:col>
      <xdr:colOff>826135</xdr:colOff>
      <xdr:row>9</xdr:row>
      <xdr:rowOff>895349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2990850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1371600</xdr:colOff>
      <xdr:row>9</xdr:row>
      <xdr:rowOff>600075</xdr:rowOff>
    </xdr:from>
    <xdr:to>
      <xdr:col>7</xdr:col>
      <xdr:colOff>1370330</xdr:colOff>
      <xdr:row>9</xdr:row>
      <xdr:rowOff>914399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72450" y="311467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37"/>
  <sheetViews>
    <sheetView tabSelected="1" topLeftCell="C1" workbookViewId="0">
      <selection activeCell="I36" sqref="I36"/>
    </sheetView>
  </sheetViews>
  <sheetFormatPr defaultColWidth="9.109375" defaultRowHeight="13.8" x14ac:dyDescent="0.3"/>
  <cols>
    <col min="1" max="1" width="3.88671875" style="1" customWidth="1"/>
    <col min="2" max="2" width="48.33203125" style="1" customWidth="1"/>
    <col min="3" max="3" width="14.88671875" style="1" customWidth="1"/>
    <col min="4" max="4" width="15.88671875" style="1" customWidth="1"/>
    <col min="5" max="5" width="14.88671875" style="1" customWidth="1"/>
    <col min="6" max="6" width="34.44140625" style="1" customWidth="1"/>
    <col min="7" max="7" width="20.88671875" style="1" customWidth="1"/>
    <col min="8" max="8" width="22.109375" style="1" customWidth="1"/>
    <col min="9" max="9" width="14" style="1" customWidth="1"/>
    <col min="10" max="10" width="9.109375" style="3" customWidth="1"/>
    <col min="11" max="11" width="14.88671875" style="1" customWidth="1"/>
    <col min="12" max="12" width="14.109375" style="1" customWidth="1"/>
    <col min="13" max="13" width="19" style="1" customWidth="1"/>
    <col min="14" max="14" width="26.109375" style="1" customWidth="1"/>
    <col min="15" max="16384" width="9.109375" style="1"/>
  </cols>
  <sheetData>
    <row r="2" spans="1:13" ht="15" customHeight="1" x14ac:dyDescent="0.3">
      <c r="A2" s="30" t="s">
        <v>0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</row>
    <row r="3" spans="1:13" x14ac:dyDescent="0.3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</row>
    <row r="4" spans="1:13" ht="70.2" customHeight="1" x14ac:dyDescent="0.3">
      <c r="A4" s="33" t="s">
        <v>43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</row>
    <row r="5" spans="1:13" ht="15.75" customHeight="1" x14ac:dyDescent="0.3">
      <c r="A5" s="33" t="s">
        <v>1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</row>
    <row r="6" spans="1:13" ht="23.25" customHeight="1" x14ac:dyDescent="0.3">
      <c r="A6" s="33" t="s">
        <v>15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</row>
    <row r="7" spans="1:13" ht="15" customHeight="1" x14ac:dyDescent="0.3">
      <c r="A7" s="33"/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</row>
    <row r="8" spans="1:13" ht="15.6" x14ac:dyDescent="0.3">
      <c r="A8" s="6"/>
      <c r="B8" s="6"/>
      <c r="C8" s="6"/>
      <c r="D8" s="6"/>
      <c r="E8" s="6"/>
      <c r="F8" s="6"/>
      <c r="G8" s="6"/>
      <c r="H8" s="6"/>
      <c r="I8" s="6"/>
      <c r="J8" s="7"/>
      <c r="K8" s="6"/>
      <c r="L8" s="6"/>
      <c r="M8" s="6"/>
    </row>
    <row r="9" spans="1:13" ht="15" customHeight="1" x14ac:dyDescent="0.3">
      <c r="A9" s="32" t="s">
        <v>4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</row>
    <row r="10" spans="1:13" s="2" customFormat="1" ht="77.25" customHeight="1" x14ac:dyDescent="0.3">
      <c r="A10" s="8" t="s">
        <v>3</v>
      </c>
      <c r="B10" s="9" t="s">
        <v>8</v>
      </c>
      <c r="C10" s="24" t="s">
        <v>31</v>
      </c>
      <c r="D10" s="24" t="s">
        <v>32</v>
      </c>
      <c r="E10" s="24" t="s">
        <v>33</v>
      </c>
      <c r="F10" s="9" t="s">
        <v>34</v>
      </c>
      <c r="G10" s="9" t="s">
        <v>5</v>
      </c>
      <c r="H10" s="10" t="s">
        <v>14</v>
      </c>
      <c r="I10" s="11" t="s">
        <v>2</v>
      </c>
      <c r="J10" s="11" t="s">
        <v>12</v>
      </c>
      <c r="K10" s="12" t="s">
        <v>6</v>
      </c>
      <c r="L10" s="10" t="s">
        <v>7</v>
      </c>
      <c r="M10" s="13" t="s">
        <v>13</v>
      </c>
    </row>
    <row r="11" spans="1:13" s="2" customFormat="1" ht="16.2" customHeight="1" x14ac:dyDescent="0.3">
      <c r="A11" s="8">
        <v>1</v>
      </c>
      <c r="B11" s="26" t="s">
        <v>25</v>
      </c>
      <c r="C11" s="27">
        <v>97.17</v>
      </c>
      <c r="D11" s="27">
        <v>90</v>
      </c>
      <c r="E11" s="27">
        <v>92.7</v>
      </c>
      <c r="F11" s="9" t="s">
        <v>35</v>
      </c>
      <c r="G11" s="15">
        <f t="shared" ref="G11:G27" si="0">AVERAGE(C11:E11)</f>
        <v>93.29</v>
      </c>
      <c r="H11" s="15">
        <f t="shared" ref="H11:H27" si="1">STDEV(C11:E11)</f>
        <v>3.62</v>
      </c>
      <c r="I11" s="22">
        <f t="shared" ref="I11:I27" si="2">H11/G11*100</f>
        <v>3.88</v>
      </c>
      <c r="J11" s="23">
        <f t="shared" ref="J11:J27" si="3">G11</f>
        <v>93.29</v>
      </c>
      <c r="K11" s="28">
        <v>15</v>
      </c>
      <c r="L11" s="15">
        <f t="shared" ref="L11:L27" si="4">J11*K11</f>
        <v>1399.35</v>
      </c>
      <c r="M11" s="13" t="s">
        <v>18</v>
      </c>
    </row>
    <row r="12" spans="1:13" s="2" customFormat="1" ht="15.6" x14ac:dyDescent="0.3">
      <c r="A12" s="8">
        <v>2</v>
      </c>
      <c r="B12" s="25" t="s">
        <v>25</v>
      </c>
      <c r="C12" s="20">
        <v>91.77</v>
      </c>
      <c r="D12" s="20">
        <v>85</v>
      </c>
      <c r="E12" s="20">
        <v>87.55</v>
      </c>
      <c r="F12" s="21" t="s">
        <v>35</v>
      </c>
      <c r="G12" s="15">
        <f t="shared" si="0"/>
        <v>88.11</v>
      </c>
      <c r="H12" s="15">
        <f t="shared" si="1"/>
        <v>3.42</v>
      </c>
      <c r="I12" s="22">
        <f t="shared" si="2"/>
        <v>3.88</v>
      </c>
      <c r="J12" s="23">
        <f t="shared" si="3"/>
        <v>88.11</v>
      </c>
      <c r="K12" s="14">
        <v>20</v>
      </c>
      <c r="L12" s="15">
        <f t="shared" si="4"/>
        <v>1762.2</v>
      </c>
      <c r="M12" s="29" t="s">
        <v>18</v>
      </c>
    </row>
    <row r="13" spans="1:13" s="2" customFormat="1" ht="15.6" x14ac:dyDescent="0.3">
      <c r="A13" s="8">
        <v>3</v>
      </c>
      <c r="B13" s="25" t="s">
        <v>26</v>
      </c>
      <c r="C13" s="20">
        <v>669.41</v>
      </c>
      <c r="D13" s="20">
        <v>620</v>
      </c>
      <c r="E13" s="20">
        <v>638.6</v>
      </c>
      <c r="F13" s="21" t="s">
        <v>36</v>
      </c>
      <c r="G13" s="15">
        <f t="shared" si="0"/>
        <v>642.66999999999996</v>
      </c>
      <c r="H13" s="15">
        <f t="shared" si="1"/>
        <v>24.96</v>
      </c>
      <c r="I13" s="22">
        <f t="shared" si="2"/>
        <v>3.88</v>
      </c>
      <c r="J13" s="23">
        <f t="shared" si="3"/>
        <v>642.66999999999996</v>
      </c>
      <c r="K13" s="14">
        <v>10</v>
      </c>
      <c r="L13" s="15">
        <f t="shared" si="4"/>
        <v>6426.7</v>
      </c>
      <c r="M13" s="29" t="s">
        <v>16</v>
      </c>
    </row>
    <row r="14" spans="1:13" s="2" customFormat="1" ht="15.6" x14ac:dyDescent="0.3">
      <c r="A14" s="8">
        <v>4</v>
      </c>
      <c r="B14" s="25" t="s">
        <v>26</v>
      </c>
      <c r="C14" s="20">
        <v>669.41</v>
      </c>
      <c r="D14" s="20">
        <v>620</v>
      </c>
      <c r="E14" s="20">
        <v>638.6</v>
      </c>
      <c r="F14" s="21" t="s">
        <v>36</v>
      </c>
      <c r="G14" s="15">
        <f t="shared" si="0"/>
        <v>642.66999999999996</v>
      </c>
      <c r="H14" s="15">
        <f t="shared" si="1"/>
        <v>24.96</v>
      </c>
      <c r="I14" s="22">
        <f t="shared" si="2"/>
        <v>3.88</v>
      </c>
      <c r="J14" s="23">
        <f t="shared" si="3"/>
        <v>642.66999999999996</v>
      </c>
      <c r="K14" s="14">
        <v>10</v>
      </c>
      <c r="L14" s="15">
        <f t="shared" si="4"/>
        <v>6426.7</v>
      </c>
      <c r="M14" s="29" t="s">
        <v>16</v>
      </c>
    </row>
    <row r="15" spans="1:13" s="2" customFormat="1" ht="15.6" x14ac:dyDescent="0.3">
      <c r="A15" s="8">
        <v>5</v>
      </c>
      <c r="B15" s="25" t="s">
        <v>22</v>
      </c>
      <c r="C15" s="20">
        <v>58.3</v>
      </c>
      <c r="D15" s="20">
        <v>54</v>
      </c>
      <c r="E15" s="20">
        <v>55.62</v>
      </c>
      <c r="F15" s="21" t="s">
        <v>24</v>
      </c>
      <c r="G15" s="15">
        <f t="shared" si="0"/>
        <v>55.97</v>
      </c>
      <c r="H15" s="15">
        <f t="shared" si="1"/>
        <v>2.17</v>
      </c>
      <c r="I15" s="22">
        <f t="shared" si="2"/>
        <v>3.88</v>
      </c>
      <c r="J15" s="23">
        <f t="shared" si="3"/>
        <v>55.97</v>
      </c>
      <c r="K15" s="14">
        <v>800</v>
      </c>
      <c r="L15" s="15">
        <f t="shared" si="4"/>
        <v>44776</v>
      </c>
      <c r="M15" s="29" t="s">
        <v>18</v>
      </c>
    </row>
    <row r="16" spans="1:13" s="2" customFormat="1" ht="15.6" x14ac:dyDescent="0.3">
      <c r="A16" s="8">
        <v>6</v>
      </c>
      <c r="B16" s="25" t="s">
        <v>27</v>
      </c>
      <c r="C16" s="20">
        <v>248.33</v>
      </c>
      <c r="D16" s="20">
        <v>230</v>
      </c>
      <c r="E16" s="20">
        <v>236.9</v>
      </c>
      <c r="F16" s="21" t="s">
        <v>37</v>
      </c>
      <c r="G16" s="15">
        <f t="shared" si="0"/>
        <v>238.41</v>
      </c>
      <c r="H16" s="15">
        <f t="shared" si="1"/>
        <v>9.26</v>
      </c>
      <c r="I16" s="22">
        <f t="shared" si="2"/>
        <v>3.88</v>
      </c>
      <c r="J16" s="23">
        <f t="shared" si="3"/>
        <v>238.41</v>
      </c>
      <c r="K16" s="14">
        <v>200</v>
      </c>
      <c r="L16" s="15">
        <f t="shared" si="4"/>
        <v>47682</v>
      </c>
      <c r="M16" s="29" t="s">
        <v>17</v>
      </c>
    </row>
    <row r="17" spans="1:13" s="2" customFormat="1" ht="15.6" x14ac:dyDescent="0.3">
      <c r="A17" s="8">
        <v>7</v>
      </c>
      <c r="B17" s="25" t="s">
        <v>21</v>
      </c>
      <c r="C17" s="20">
        <v>1565.57</v>
      </c>
      <c r="D17" s="20">
        <v>1450</v>
      </c>
      <c r="E17" s="20">
        <v>1493.5</v>
      </c>
      <c r="F17" s="21" t="s">
        <v>23</v>
      </c>
      <c r="G17" s="15">
        <f t="shared" si="0"/>
        <v>1503.02</v>
      </c>
      <c r="H17" s="15">
        <f t="shared" si="1"/>
        <v>58.37</v>
      </c>
      <c r="I17" s="22">
        <f t="shared" si="2"/>
        <v>3.88</v>
      </c>
      <c r="J17" s="23">
        <f t="shared" si="3"/>
        <v>1503.02</v>
      </c>
      <c r="K17" s="14">
        <v>20</v>
      </c>
      <c r="L17" s="15">
        <f t="shared" si="4"/>
        <v>30060.400000000001</v>
      </c>
      <c r="M17" s="29" t="s">
        <v>17</v>
      </c>
    </row>
    <row r="18" spans="1:13" s="2" customFormat="1" ht="15.6" x14ac:dyDescent="0.3">
      <c r="A18" s="8">
        <v>8</v>
      </c>
      <c r="B18" s="25" t="s">
        <v>28</v>
      </c>
      <c r="C18" s="20">
        <v>59.38</v>
      </c>
      <c r="D18" s="20">
        <v>55</v>
      </c>
      <c r="E18" s="20">
        <v>56.65</v>
      </c>
      <c r="F18" s="21" t="s">
        <v>38</v>
      </c>
      <c r="G18" s="15">
        <f t="shared" si="0"/>
        <v>57.01</v>
      </c>
      <c r="H18" s="15">
        <f t="shared" si="1"/>
        <v>2.21</v>
      </c>
      <c r="I18" s="22">
        <f t="shared" si="2"/>
        <v>3.88</v>
      </c>
      <c r="J18" s="23">
        <f t="shared" si="3"/>
        <v>57.01</v>
      </c>
      <c r="K18" s="14">
        <v>120</v>
      </c>
      <c r="L18" s="15">
        <f t="shared" si="4"/>
        <v>6841.2</v>
      </c>
      <c r="M18" s="29" t="s">
        <v>18</v>
      </c>
    </row>
    <row r="19" spans="1:13" s="2" customFormat="1" ht="15.6" x14ac:dyDescent="0.3">
      <c r="A19" s="8">
        <v>9</v>
      </c>
      <c r="B19" s="25" t="s">
        <v>27</v>
      </c>
      <c r="C19" s="20">
        <v>96.09</v>
      </c>
      <c r="D19" s="20">
        <v>89</v>
      </c>
      <c r="E19" s="20">
        <v>91.67</v>
      </c>
      <c r="F19" s="21" t="s">
        <v>39</v>
      </c>
      <c r="G19" s="15">
        <f t="shared" si="0"/>
        <v>92.25</v>
      </c>
      <c r="H19" s="15">
        <f t="shared" si="1"/>
        <v>3.58</v>
      </c>
      <c r="I19" s="22">
        <f t="shared" si="2"/>
        <v>3.88</v>
      </c>
      <c r="J19" s="23">
        <f t="shared" si="3"/>
        <v>92.25</v>
      </c>
      <c r="K19" s="14">
        <v>500</v>
      </c>
      <c r="L19" s="15">
        <f t="shared" si="4"/>
        <v>46125</v>
      </c>
      <c r="M19" s="29" t="s">
        <v>16</v>
      </c>
    </row>
    <row r="20" spans="1:13" s="2" customFormat="1" ht="15.6" x14ac:dyDescent="0.3">
      <c r="A20" s="8">
        <v>10</v>
      </c>
      <c r="B20" s="25" t="s">
        <v>27</v>
      </c>
      <c r="C20" s="20">
        <v>72.34</v>
      </c>
      <c r="D20" s="20">
        <v>67</v>
      </c>
      <c r="E20" s="20">
        <v>69.010000000000005</v>
      </c>
      <c r="F20" s="21" t="s">
        <v>40</v>
      </c>
      <c r="G20" s="15">
        <f t="shared" si="0"/>
        <v>69.45</v>
      </c>
      <c r="H20" s="15">
        <f t="shared" si="1"/>
        <v>2.7</v>
      </c>
      <c r="I20" s="22">
        <f t="shared" si="2"/>
        <v>3.89</v>
      </c>
      <c r="J20" s="23">
        <f t="shared" si="3"/>
        <v>69.45</v>
      </c>
      <c r="K20" s="14">
        <v>500</v>
      </c>
      <c r="L20" s="15">
        <f t="shared" si="4"/>
        <v>34725</v>
      </c>
      <c r="M20" s="29" t="s">
        <v>16</v>
      </c>
    </row>
    <row r="21" spans="1:13" s="2" customFormat="1" ht="15.6" x14ac:dyDescent="0.3">
      <c r="A21" s="8">
        <v>11</v>
      </c>
      <c r="B21" s="25" t="s">
        <v>29</v>
      </c>
      <c r="C21" s="20">
        <v>188.95</v>
      </c>
      <c r="D21" s="20">
        <v>175</v>
      </c>
      <c r="E21" s="20">
        <v>180.25</v>
      </c>
      <c r="F21" s="21" t="s">
        <v>41</v>
      </c>
      <c r="G21" s="15">
        <f t="shared" si="0"/>
        <v>181.4</v>
      </c>
      <c r="H21" s="15">
        <f t="shared" si="1"/>
        <v>7.05</v>
      </c>
      <c r="I21" s="22">
        <f t="shared" si="2"/>
        <v>3.89</v>
      </c>
      <c r="J21" s="23">
        <f t="shared" si="3"/>
        <v>181.4</v>
      </c>
      <c r="K21" s="14">
        <v>200</v>
      </c>
      <c r="L21" s="15">
        <f t="shared" si="4"/>
        <v>36280</v>
      </c>
      <c r="M21" s="29" t="s">
        <v>18</v>
      </c>
    </row>
    <row r="22" spans="1:13" s="2" customFormat="1" ht="15.6" x14ac:dyDescent="0.3">
      <c r="A22" s="8">
        <v>12</v>
      </c>
      <c r="B22" s="25" t="s">
        <v>25</v>
      </c>
      <c r="C22" s="20">
        <v>39.950000000000003</v>
      </c>
      <c r="D22" s="20">
        <v>37</v>
      </c>
      <c r="E22" s="20">
        <v>38.11</v>
      </c>
      <c r="F22" s="21" t="s">
        <v>35</v>
      </c>
      <c r="G22" s="15">
        <f t="shared" si="0"/>
        <v>38.35</v>
      </c>
      <c r="H22" s="15">
        <f t="shared" si="1"/>
        <v>1.49</v>
      </c>
      <c r="I22" s="22">
        <f t="shared" si="2"/>
        <v>3.89</v>
      </c>
      <c r="J22" s="23">
        <f t="shared" si="3"/>
        <v>38.35</v>
      </c>
      <c r="K22" s="14">
        <v>50</v>
      </c>
      <c r="L22" s="15">
        <f t="shared" si="4"/>
        <v>1917.5</v>
      </c>
      <c r="M22" s="29" t="s">
        <v>18</v>
      </c>
    </row>
    <row r="23" spans="1:13" s="2" customFormat="1" ht="15.6" x14ac:dyDescent="0.3">
      <c r="A23" s="8">
        <v>13</v>
      </c>
      <c r="B23" s="25" t="s">
        <v>30</v>
      </c>
      <c r="C23" s="20">
        <v>161.96</v>
      </c>
      <c r="D23" s="20">
        <v>150</v>
      </c>
      <c r="E23" s="20">
        <v>154.5</v>
      </c>
      <c r="F23" s="21" t="s">
        <v>42</v>
      </c>
      <c r="G23" s="15">
        <f t="shared" si="0"/>
        <v>155.49</v>
      </c>
      <c r="H23" s="15">
        <f t="shared" si="1"/>
        <v>6.04</v>
      </c>
      <c r="I23" s="22">
        <f t="shared" si="2"/>
        <v>3.88</v>
      </c>
      <c r="J23" s="23">
        <f t="shared" si="3"/>
        <v>155.49</v>
      </c>
      <c r="K23" s="14">
        <v>12</v>
      </c>
      <c r="L23" s="15">
        <f t="shared" si="4"/>
        <v>1865.88</v>
      </c>
      <c r="M23" s="29" t="s">
        <v>17</v>
      </c>
    </row>
    <row r="24" spans="1:13" s="2" customFormat="1" ht="15.6" x14ac:dyDescent="0.3">
      <c r="A24" s="8">
        <v>14</v>
      </c>
      <c r="B24" s="25" t="s">
        <v>28</v>
      </c>
      <c r="C24" s="20">
        <v>85.3</v>
      </c>
      <c r="D24" s="20">
        <v>79</v>
      </c>
      <c r="E24" s="20">
        <v>81.37</v>
      </c>
      <c r="F24" s="21" t="s">
        <v>38</v>
      </c>
      <c r="G24" s="15">
        <f t="shared" si="0"/>
        <v>81.89</v>
      </c>
      <c r="H24" s="15">
        <f t="shared" si="1"/>
        <v>3.18</v>
      </c>
      <c r="I24" s="22">
        <f t="shared" si="2"/>
        <v>3.88</v>
      </c>
      <c r="J24" s="23">
        <f t="shared" si="3"/>
        <v>81.89</v>
      </c>
      <c r="K24" s="14">
        <v>30</v>
      </c>
      <c r="L24" s="15">
        <f t="shared" si="4"/>
        <v>2456.6999999999998</v>
      </c>
      <c r="M24" s="29" t="s">
        <v>18</v>
      </c>
    </row>
    <row r="25" spans="1:13" s="2" customFormat="1" ht="15.6" x14ac:dyDescent="0.3">
      <c r="A25" s="8">
        <v>15</v>
      </c>
      <c r="B25" s="25" t="s">
        <v>19</v>
      </c>
      <c r="C25" s="20">
        <v>734.2</v>
      </c>
      <c r="D25" s="20">
        <v>680</v>
      </c>
      <c r="E25" s="20">
        <v>700.4</v>
      </c>
      <c r="F25" s="21" t="s">
        <v>20</v>
      </c>
      <c r="G25" s="15">
        <f t="shared" si="0"/>
        <v>704.87</v>
      </c>
      <c r="H25" s="15">
        <f t="shared" si="1"/>
        <v>27.37</v>
      </c>
      <c r="I25" s="22">
        <f t="shared" si="2"/>
        <v>3.88</v>
      </c>
      <c r="J25" s="23">
        <f t="shared" si="3"/>
        <v>704.87</v>
      </c>
      <c r="K25" s="14">
        <v>20</v>
      </c>
      <c r="L25" s="15">
        <f t="shared" si="4"/>
        <v>14097.4</v>
      </c>
      <c r="M25" s="29" t="s">
        <v>18</v>
      </c>
    </row>
    <row r="26" spans="1:13" s="2" customFormat="1" ht="15.6" x14ac:dyDescent="0.3">
      <c r="A26" s="8">
        <v>16</v>
      </c>
      <c r="B26" s="25" t="s">
        <v>30</v>
      </c>
      <c r="C26" s="20">
        <v>129.56</v>
      </c>
      <c r="D26" s="20">
        <v>120</v>
      </c>
      <c r="E26" s="20">
        <v>123.6</v>
      </c>
      <c r="F26" s="21" t="s">
        <v>42</v>
      </c>
      <c r="G26" s="15">
        <f t="shared" si="0"/>
        <v>124.39</v>
      </c>
      <c r="H26" s="15">
        <f t="shared" si="1"/>
        <v>4.83</v>
      </c>
      <c r="I26" s="22">
        <f t="shared" si="2"/>
        <v>3.88</v>
      </c>
      <c r="J26" s="23">
        <f t="shared" si="3"/>
        <v>124.39</v>
      </c>
      <c r="K26" s="14">
        <v>24</v>
      </c>
      <c r="L26" s="15">
        <f t="shared" si="4"/>
        <v>2985.36</v>
      </c>
      <c r="M26" s="29" t="s">
        <v>17</v>
      </c>
    </row>
    <row r="27" spans="1:13" s="2" customFormat="1" ht="15.6" x14ac:dyDescent="0.3">
      <c r="A27" s="8">
        <v>17</v>
      </c>
      <c r="B27" s="25" t="s">
        <v>28</v>
      </c>
      <c r="C27" s="20">
        <v>21.59</v>
      </c>
      <c r="D27" s="20">
        <v>20</v>
      </c>
      <c r="E27" s="20">
        <v>20.6</v>
      </c>
      <c r="F27" s="21" t="s">
        <v>38</v>
      </c>
      <c r="G27" s="15">
        <f t="shared" si="0"/>
        <v>20.73</v>
      </c>
      <c r="H27" s="15">
        <f t="shared" si="1"/>
        <v>0.8</v>
      </c>
      <c r="I27" s="22">
        <f t="shared" si="2"/>
        <v>3.86</v>
      </c>
      <c r="J27" s="23">
        <f t="shared" si="3"/>
        <v>20.73</v>
      </c>
      <c r="K27" s="14">
        <v>180</v>
      </c>
      <c r="L27" s="15">
        <f t="shared" si="4"/>
        <v>3731.4</v>
      </c>
      <c r="M27" s="29" t="s">
        <v>18</v>
      </c>
    </row>
    <row r="28" spans="1:13" ht="15.6" x14ac:dyDescent="0.3">
      <c r="A28" s="31" t="s">
        <v>9</v>
      </c>
      <c r="B28" s="31"/>
      <c r="C28" s="31"/>
      <c r="D28" s="31"/>
      <c r="E28" s="31"/>
      <c r="F28" s="31"/>
      <c r="G28" s="31"/>
      <c r="H28" s="31"/>
      <c r="I28" s="31"/>
      <c r="J28" s="31"/>
      <c r="K28" s="16"/>
      <c r="L28" s="15">
        <f>SUM(L11:L27)</f>
        <v>289558.78999999998</v>
      </c>
      <c r="M28" s="14"/>
    </row>
    <row r="29" spans="1:13" ht="15.6" x14ac:dyDescent="0.3">
      <c r="A29" s="6"/>
      <c r="B29" s="6"/>
      <c r="C29" s="6"/>
      <c r="D29" s="6"/>
      <c r="E29" s="6"/>
      <c r="F29" s="6"/>
      <c r="G29" s="6"/>
      <c r="H29" s="6"/>
      <c r="I29" s="6"/>
      <c r="J29" s="7"/>
      <c r="K29" s="6"/>
      <c r="L29" s="6"/>
      <c r="M29" s="6"/>
    </row>
    <row r="30" spans="1:13" ht="15.6" x14ac:dyDescent="0.3">
      <c r="A30" s="6"/>
      <c r="B30" s="6"/>
      <c r="C30" s="17"/>
      <c r="D30" s="6"/>
      <c r="E30" s="6"/>
      <c r="F30" s="6"/>
      <c r="G30" s="6"/>
      <c r="H30" s="6"/>
      <c r="I30" s="18"/>
      <c r="J30" s="7"/>
      <c r="K30" s="6"/>
      <c r="L30" s="6"/>
      <c r="M30" s="6"/>
    </row>
    <row r="31" spans="1:13" ht="15.6" x14ac:dyDescent="0.3">
      <c r="A31" s="6"/>
      <c r="B31" s="6"/>
      <c r="C31" s="6"/>
      <c r="D31" s="6"/>
      <c r="E31" s="6"/>
      <c r="F31" s="6"/>
      <c r="G31" s="6"/>
      <c r="H31" s="6"/>
      <c r="I31" s="6"/>
      <c r="J31" s="7"/>
      <c r="K31" s="6"/>
      <c r="L31" s="6"/>
      <c r="M31" s="6"/>
    </row>
    <row r="32" spans="1:13" ht="15.6" x14ac:dyDescent="0.3">
      <c r="A32" s="6"/>
      <c r="B32" s="17" t="s">
        <v>10</v>
      </c>
      <c r="C32" s="19"/>
      <c r="D32" s="6" t="s">
        <v>11</v>
      </c>
      <c r="E32" s="6"/>
      <c r="F32" s="6"/>
      <c r="G32" s="6"/>
      <c r="H32" s="6"/>
      <c r="I32" s="6"/>
      <c r="J32" s="7"/>
      <c r="K32" s="6"/>
      <c r="L32" s="6"/>
      <c r="M32" s="6"/>
    </row>
    <row r="35" spans="6:7" x14ac:dyDescent="0.3">
      <c r="F35" s="5"/>
      <c r="G35" s="5"/>
    </row>
    <row r="37" spans="6:7" x14ac:dyDescent="0.3">
      <c r="F37" s="4"/>
    </row>
  </sheetData>
  <autoFilter ref="A10:N28" xr:uid="{00000000-0009-0000-0000-000000000000}"/>
  <mergeCells count="6">
    <mergeCell ref="A2:M3"/>
    <mergeCell ref="A28:J28"/>
    <mergeCell ref="A9:M9"/>
    <mergeCell ref="A4:M4"/>
    <mergeCell ref="A6:M7"/>
    <mergeCell ref="A5:M5"/>
  </mergeCells>
  <phoneticPr fontId="13" type="noConversion"/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Галина Шарыпова</cp:lastModifiedBy>
  <cp:lastPrinted>2017-04-26T13:19:09Z</cp:lastPrinted>
  <dcterms:created xsi:type="dcterms:W3CDTF">2014-02-20T07:55:18Z</dcterms:created>
  <dcterms:modified xsi:type="dcterms:W3CDTF">2026-06-11T00:53:09Z</dcterms:modified>
</cp:coreProperties>
</file>