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1DB495D4-BC47-48BF-B408-027AB44AC8AC}" xr6:coauthVersionLast="45" xr6:coauthVersionMax="45" xr10:uidLastSave="{00000000-0000-0000-0000-000000000000}"/>
  <bookViews>
    <workbookView xWindow="-120" yWindow="-120" windowWidth="38640" windowHeight="21120" xr2:uid="{00000000-000D-0000-FFFF-FFFF00000000}"/>
  </bookViews>
  <sheets>
    <sheet name="Лист1" sheetId="1" r:id="rId1"/>
    <sheet name="Лист2" sheetId="2" r:id="rId2"/>
    <sheet name="Лист3" sheetId="3" r:id="rId3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5" i="1" l="1"/>
  <c r="L5" i="1"/>
  <c r="P5" i="1" s="1"/>
  <c r="N5" i="1" l="1"/>
  <c r="O5" i="1"/>
  <c r="R5" i="1" s="1"/>
  <c r="Q5" i="1"/>
  <c r="R6" i="1" l="1"/>
  <c r="M7" i="1" l="1"/>
</calcChain>
</file>

<file path=xl/sharedStrings.xml><?xml version="1.0" encoding="utf-8"?>
<sst xmlns="http://schemas.openxmlformats.org/spreadsheetml/2006/main" count="30" uniqueCount="29">
  <si>
    <t>№</t>
  </si>
  <si>
    <t>Ед. изм</t>
  </si>
  <si>
    <t>Данные реестра контрактов (руб./ед.изм.)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</si>
  <si>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</si>
  <si>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</si>
  <si>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 xml:space="preserve">Номер сведений о контракте 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</si>
  <si>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</si>
  <si>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</si>
  <si>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</si>
  <si>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</t>
    </r>
    <r>
      <rPr>
        <b/>
        <i/>
        <sz val="10"/>
        <color indexed="8"/>
        <rFont val="Times New Roman"/>
        <family val="1"/>
        <charset val="204"/>
      </rPr>
      <t>не должен превышать 33%</t>
    </r>
    <r>
      <rPr>
        <i/>
        <sz val="10"/>
        <color indexed="8"/>
        <rFont val="Times New Roman"/>
        <family val="1"/>
        <charset val="204"/>
      </rPr>
      <t>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</si>
  <si>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</si>
  <si>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</si>
  <si>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</si>
  <si>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</si>
  <si>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-</t>
  </si>
  <si>
    <t>В результате проведенного расчета НМЦ  договора составила:</t>
  </si>
  <si>
    <t>руб.</t>
  </si>
  <si>
    <t>Штука</t>
  </si>
  <si>
    <t>Руководитель контрактной службы ___________________ Е.А. Ананьева</t>
  </si>
  <si>
    <t>Кол-во</t>
  </si>
  <si>
    <t>Наименование товара</t>
  </si>
  <si>
    <t xml:space="preserve"> ОБОСНОВАНИЕ НАЧАЛЬНОЙ (МАКСИМАЛЬНОЙ) ЦЕНЫ ДОГОВОРА</t>
  </si>
  <si>
    <t>Начальная (максимальная) цена контракта (договора) определяется и обосновывается Заказчиком посредством применения метода сопоставимых рыночных цен (анализа рынка), согласно Приказа Минэкономразвития России от 02.10.2013 № 567</t>
  </si>
  <si>
    <t>Стиральная машина Bosch WAN28201ME
Или 
Бирюса WM-SM814/03 M
Или эквивалент</t>
  </si>
  <si>
    <t>Вхд. № 284 от 10.06.2026</t>
  </si>
  <si>
    <t>Вхд. № 285 от 10.06.2026</t>
  </si>
  <si>
    <t>Вхд. № 286 от 10.06.2026</t>
  </si>
  <si>
    <t>Вхд. № 287 от 10.06.2026</t>
  </si>
  <si>
    <t>Вхд. № 288 от 10.06.2026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</si>
</sst>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3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center"/>
    </xf>
    <xf numFmtId="0" fontId="8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Alignment="1">
      <alignment vertical="center"/>
    </xf>
    <xf numFmtId="0" fontId="6" fillId="0" borderId="0" xfId="0" applyFont="1"/>
    <xf numFmtId="4" fontId="10" fillId="0" borderId="0" xfId="0" applyNumberFormat="1" applyFont="1" applyBorder="1" applyAlignment="1" applyProtection="1">
      <alignment vertical="center"/>
      <protection locked="0"/>
    </xf>
    <xf numFmtId="4" fontId="10" fillId="0" borderId="4" xfId="0" applyNumberFormat="1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horizontal="left" vertical="top" wrapText="1"/>
      <protection locked="0"/>
    </xf>
    <xf numFmtId="0" fontId="8" fillId="0" borderId="6" xfId="0" applyFont="1" applyBorder="1" applyAlignment="1" applyProtection="1">
      <alignment horizontal="left" vertical="top" wrapText="1"/>
      <protection locked="0"/>
    </xf>
    <xf numFmtId="0" fontId="8" fillId="0" borderId="6" xfId="0" applyFont="1" applyBorder="1"/>
    <xf numFmtId="164" fontId="8" fillId="0" borderId="6" xfId="0" applyNumberFormat="1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 applyProtection="1">
      <alignment vertical="center"/>
      <protection locked="0"/>
    </xf>
    <xf numFmtId="0" fontId="9" fillId="0" borderId="4" xfId="0" applyFont="1" applyBorder="1" applyAlignment="1" applyProtection="1">
      <alignment vertical="center"/>
      <protection locked="0"/>
    </xf>
    <xf numFmtId="4" fontId="1" fillId="0" borderId="0" xfId="0" applyNumberFormat="1" applyFont="1" applyAlignment="1">
      <alignment vertical="center"/>
    </xf>
    <xf numFmtId="0" fontId="8" fillId="0" borderId="6" xfId="0" applyFont="1" applyBorder="1" applyAlignment="1" applyProtection="1">
      <alignment horizontal="center" wrapText="1"/>
      <protection locked="0"/>
    </xf>
    <xf numFmtId="2" fontId="0" fillId="0" borderId="0" xfId="0" applyNumberFormat="1"/>
    <xf numFmtId="0" fontId="1" fillId="0" borderId="7" xfId="0" applyFont="1" applyBorder="1" applyAlignment="1">
      <alignment horizontal="left"/>
    </xf>
    <xf numFmtId="0" fontId="0" fillId="0" borderId="0" xfId="0" applyBorder="1"/>
    <xf numFmtId="0" fontId="11" fillId="0" borderId="1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justify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3</xdr:row>
      <xdr:rowOff>952500</xdr:rowOff>
    </xdr:from>
    <xdr:to>
      <xdr:col>14</xdr:col>
      <xdr:colOff>0</xdr:colOff>
      <xdr:row>3</xdr:row>
      <xdr:rowOff>1304925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48AC07F4-F313-417F-90BA-E58CC50A4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28925"/>
          <a:ext cx="11144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19050</xdr:colOff>
      <xdr:row>3</xdr:row>
      <xdr:rowOff>923925</xdr:rowOff>
    </xdr:from>
    <xdr:to>
      <xdr:col>12</xdr:col>
      <xdr:colOff>1019175</xdr:colOff>
      <xdr:row>3</xdr:row>
      <xdr:rowOff>1362075</xdr:rowOff>
    </xdr:to>
    <xdr:pic>
      <xdr:nvPicPr>
        <xdr:cNvPr id="11" name="Picture 2">
          <a:extLst>
            <a:ext uri="{FF2B5EF4-FFF2-40B4-BE49-F238E27FC236}">
              <a16:creationId xmlns:a16="http://schemas.microsoft.com/office/drawing/2014/main" id="{A2FC52F7-9FCB-4245-B4ED-DE476C412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2800350"/>
          <a:ext cx="8858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19050</xdr:colOff>
      <xdr:row>3</xdr:row>
      <xdr:rowOff>1600200</xdr:rowOff>
    </xdr:from>
    <xdr:to>
      <xdr:col>14</xdr:col>
      <xdr:colOff>1447800</xdr:colOff>
      <xdr:row>3</xdr:row>
      <xdr:rowOff>1962150</xdr:rowOff>
    </xdr:to>
    <xdr:pic>
      <xdr:nvPicPr>
        <xdr:cNvPr id="12" name="Picture 5">
          <a:extLst>
            <a:ext uri="{FF2B5EF4-FFF2-40B4-BE49-F238E27FC236}">
              <a16:creationId xmlns:a16="http://schemas.microsoft.com/office/drawing/2014/main" id="{95E6C5F2-E074-4763-8A56-2D4320303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2150" y="3476625"/>
          <a:ext cx="13906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266700</xdr:colOff>
      <xdr:row>3</xdr:row>
      <xdr:rowOff>1400175</xdr:rowOff>
    </xdr:from>
    <xdr:to>
      <xdr:col>14</xdr:col>
      <xdr:colOff>419100</xdr:colOff>
      <xdr:row>3</xdr:row>
      <xdr:rowOff>1628775</xdr:rowOff>
    </xdr:to>
    <xdr:pic>
      <xdr:nvPicPr>
        <xdr:cNvPr id="13" name="Picture 6">
          <a:extLst>
            <a:ext uri="{FF2B5EF4-FFF2-40B4-BE49-F238E27FC236}">
              <a16:creationId xmlns:a16="http://schemas.microsoft.com/office/drawing/2014/main" id="{1C5AACF3-F7C4-448B-9E1F-0F149BD98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9800" y="327660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2"/>
  <sheetViews>
    <sheetView tabSelected="1" zoomScale="115" zoomScaleNormal="115" workbookViewId="0">
      <selection activeCell="I6" sqref="I6"/>
    </sheetView>
  </sheetViews>
  <sheetFormatPr defaultRowHeight="15" x14ac:dyDescent="0.25"/>
  <cols>
    <col min="2" max="2" width="20.28515625" bestFit="1" customWidth="1"/>
    <col min="5" max="9" width="11.42578125" customWidth="1"/>
    <col min="10" max="10" width="10" customWidth="1"/>
    <col min="13" max="13" width="17.42578125" customWidth="1"/>
    <col min="14" max="14" width="16.42578125" customWidth="1"/>
    <col min="15" max="15" width="24.28515625" customWidth="1"/>
    <col min="16" max="16" width="10.28515625" customWidth="1"/>
    <col min="17" max="17" width="10.42578125" customWidth="1"/>
    <col min="18" max="18" width="16" customWidth="1"/>
    <col min="19" max="20" width="10.5703125" bestFit="1" customWidth="1"/>
  </cols>
  <sheetData>
    <row r="1" spans="1:21" ht="41.25" customHeight="1" x14ac:dyDescent="0.25">
      <c r="A1" s="30" t="s">
        <v>21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21" ht="41.25" customHeight="1" x14ac:dyDescent="0.25">
      <c r="A2" s="30" t="s">
        <v>22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</row>
    <row r="3" spans="1:21" ht="51" customHeight="1" x14ac:dyDescent="0.25">
      <c r="A3" s="31" t="s">
        <v>0</v>
      </c>
      <c r="B3" s="31" t="s">
        <v>20</v>
      </c>
      <c r="C3" s="31" t="s">
        <v>1</v>
      </c>
      <c r="D3" s="31" t="s">
        <v>19</v>
      </c>
      <c r="E3" s="31"/>
      <c r="F3" s="31"/>
      <c r="G3" s="31"/>
      <c r="H3" s="31"/>
      <c r="I3" s="31"/>
      <c r="J3" s="31" t="s">
        <v>2</v>
      </c>
      <c r="K3" s="31"/>
      <c r="L3" s="33" t="s">
        <v>3</v>
      </c>
      <c r="M3" s="33"/>
      <c r="N3" s="33"/>
      <c r="O3" s="34" t="s">
        <v>4</v>
      </c>
      <c r="P3" s="34"/>
      <c r="Q3" s="34"/>
      <c r="R3" s="34"/>
    </row>
    <row r="4" spans="1:21" ht="150" customHeight="1" x14ac:dyDescent="0.25">
      <c r="A4" s="31"/>
      <c r="B4" s="32"/>
      <c r="C4" s="31"/>
      <c r="D4" s="31"/>
      <c r="E4" s="20" t="s">
        <v>24</v>
      </c>
      <c r="F4" s="20" t="s">
        <v>25</v>
      </c>
      <c r="G4" s="20" t="s">
        <v>26</v>
      </c>
      <c r="H4" s="20" t="s">
        <v>27</v>
      </c>
      <c r="I4" s="20" t="s">
        <v>28</v>
      </c>
      <c r="J4" s="1" t="s">
        <v>5</v>
      </c>
      <c r="K4" s="1" t="s">
        <v>6</v>
      </c>
      <c r="L4" s="1" t="s">
        <v>7</v>
      </c>
      <c r="M4" s="1" t="s">
        <v>8</v>
      </c>
      <c r="N4" s="1" t="s">
        <v>9</v>
      </c>
      <c r="O4" s="1" t="s">
        <v>10</v>
      </c>
      <c r="P4" s="1" t="s">
        <v>11</v>
      </c>
      <c r="Q4" s="1" t="s">
        <v>12</v>
      </c>
      <c r="R4" s="1" t="s">
        <v>13</v>
      </c>
    </row>
    <row r="5" spans="1:21" ht="72" x14ac:dyDescent="0.25">
      <c r="A5" s="21">
        <v>1</v>
      </c>
      <c r="B5" s="22" t="s">
        <v>23</v>
      </c>
      <c r="C5" s="23" t="s">
        <v>17</v>
      </c>
      <c r="D5" s="24">
        <v>1</v>
      </c>
      <c r="E5" s="2">
        <v>52080</v>
      </c>
      <c r="F5" s="2">
        <v>40799</v>
      </c>
      <c r="G5" s="2">
        <v>38999</v>
      </c>
      <c r="H5" s="2">
        <v>31170</v>
      </c>
      <c r="I5" s="2">
        <v>51450</v>
      </c>
      <c r="J5" s="25" t="s">
        <v>14</v>
      </c>
      <c r="K5" s="25" t="s">
        <v>14</v>
      </c>
      <c r="L5" s="26">
        <f>ROUND(AVERAGE(E5:I5),2)</f>
        <v>42899.6</v>
      </c>
      <c r="M5" s="27">
        <f>SQRT(VAR(E5:I5))</f>
        <v>8868.4807210705603</v>
      </c>
      <c r="N5" s="28">
        <f>M5/L5*100</f>
        <v>20.672641985171332</v>
      </c>
      <c r="O5" s="26">
        <f>D5*L5</f>
        <v>42899.6</v>
      </c>
      <c r="P5" s="26">
        <f>L5</f>
        <v>42899.6</v>
      </c>
      <c r="Q5" s="26">
        <f>L5</f>
        <v>42899.6</v>
      </c>
      <c r="R5" s="26">
        <f>O5</f>
        <v>42899.6</v>
      </c>
      <c r="S5" s="17"/>
      <c r="T5" s="17"/>
      <c r="U5" s="17"/>
    </row>
    <row r="6" spans="1:21" ht="15.75" x14ac:dyDescent="0.25">
      <c r="A6" s="9"/>
      <c r="B6" s="18"/>
      <c r="C6" s="10"/>
      <c r="D6" s="11"/>
      <c r="E6" s="12"/>
      <c r="F6" s="12"/>
      <c r="G6" s="12"/>
      <c r="H6" s="12"/>
      <c r="I6" s="12"/>
      <c r="J6" s="16"/>
      <c r="K6" s="13"/>
      <c r="L6" s="13"/>
      <c r="M6" s="13"/>
      <c r="N6" s="13"/>
      <c r="O6" s="13"/>
      <c r="P6" s="13"/>
      <c r="Q6" s="14"/>
      <c r="R6" s="8">
        <f>SUM(R5:R5)</f>
        <v>42899.6</v>
      </c>
      <c r="S6" s="17"/>
      <c r="T6" s="17"/>
    </row>
    <row r="7" spans="1:21" ht="15.75" x14ac:dyDescent="0.25">
      <c r="A7" s="3"/>
      <c r="B7" s="29" t="s">
        <v>15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7">
        <f>R6</f>
        <v>42899.6</v>
      </c>
      <c r="N7" s="5" t="s">
        <v>16</v>
      </c>
      <c r="O7" s="15"/>
      <c r="P7" s="4"/>
      <c r="Q7" s="4"/>
      <c r="R7" s="4"/>
    </row>
    <row r="8" spans="1:21" ht="15.75" x14ac:dyDescent="0.25">
      <c r="A8" s="6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6"/>
      <c r="N8" s="6"/>
      <c r="O8" s="7"/>
      <c r="P8" s="6"/>
      <c r="Q8" s="6"/>
      <c r="R8" s="6"/>
    </row>
    <row r="9" spans="1:21" ht="15.75" x14ac:dyDescent="0.25">
      <c r="B9" s="29" t="s">
        <v>18</v>
      </c>
      <c r="C9" s="29"/>
      <c r="D9" s="29"/>
      <c r="E9" s="29"/>
      <c r="F9" s="29"/>
      <c r="G9" s="29"/>
      <c r="H9" s="29"/>
      <c r="I9" s="29"/>
      <c r="J9" s="29"/>
      <c r="K9" s="29"/>
      <c r="L9" s="29"/>
      <c r="O9" s="19"/>
    </row>
    <row r="10" spans="1:21" x14ac:dyDescent="0.25">
      <c r="O10" s="6"/>
    </row>
    <row r="11" spans="1:21" x14ac:dyDescent="0.25">
      <c r="O11" s="6"/>
    </row>
    <row r="12" spans="1:21" x14ac:dyDescent="0.25">
      <c r="O12" s="6"/>
    </row>
  </sheetData>
  <mergeCells count="13">
    <mergeCell ref="A1:R1"/>
    <mergeCell ref="B9:L9"/>
    <mergeCell ref="A2:R2"/>
    <mergeCell ref="B7:L7"/>
    <mergeCell ref="A3:A4"/>
    <mergeCell ref="B3:B4"/>
    <mergeCell ref="C3:C4"/>
    <mergeCell ref="D3:D4"/>
    <mergeCell ref="E3:I3"/>
    <mergeCell ref="J3:K3"/>
    <mergeCell ref="L3:N3"/>
    <mergeCell ref="O3:R3"/>
    <mergeCell ref="B8:L8"/>
  </mergeCells>
  <pageMargins left="0.7" right="0.7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2026-06-10T12:17:53Z</dcterms:modified>
</cp:coreProperties>
</file>