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itchen\Desktop\Шишко\КП\2026\Конструктор\"/>
    </mc:Choice>
  </mc:AlternateContent>
  <bookViews>
    <workbookView xWindow="0" yWindow="0" windowWidth="28800" windowHeight="12435"/>
  </bookViews>
  <sheets>
    <sheet name="Расчет цены" sheetId="3" r:id="rId1"/>
  </sheet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3" l="1"/>
  <c r="M11" i="3" s="1"/>
  <c r="N11" i="3" s="1"/>
  <c r="I12" i="3"/>
  <c r="I11" i="3"/>
  <c r="I13" i="3" s="1"/>
  <c r="G12" i="3"/>
  <c r="G11" i="3"/>
  <c r="G13" i="3" s="1"/>
  <c r="E12" i="3"/>
  <c r="E11" i="3"/>
  <c r="L11" i="3" s="1"/>
  <c r="E13" i="3" l="1"/>
  <c r="K12" i="3"/>
  <c r="M12" i="3" s="1"/>
  <c r="N12" i="3" s="1"/>
  <c r="L12" i="3"/>
  <c r="L13" i="3" s="1"/>
</calcChain>
</file>

<file path=xl/sharedStrings.xml><?xml version="1.0" encoding="utf-8"?>
<sst xmlns="http://schemas.openxmlformats.org/spreadsheetml/2006/main" count="44" uniqueCount="36">
  <si>
    <t>№ п/п</t>
  </si>
  <si>
    <t>Коэффициент вариации</t>
  </si>
  <si>
    <t>Однородность цен</t>
  </si>
  <si>
    <t>Среднее квадратичное отклонение (руб.)</t>
  </si>
  <si>
    <t>да</t>
  </si>
  <si>
    <t>Обоснование цены</t>
  </si>
  <si>
    <t>мониторинг цен</t>
  </si>
  <si>
    <t>позиция с запрашиваемыми характеристиками отсутствует</t>
  </si>
  <si>
    <t>Итого:</t>
  </si>
  <si>
    <t>ККН</t>
  </si>
  <si>
    <t>ОКПД2</t>
  </si>
  <si>
    <t>v-кол-во (объем закупаемого товара (работы, услуги), ед</t>
  </si>
  <si>
    <t>Минимальное ценовое предложение, руб.</t>
  </si>
  <si>
    <t>Наименование, товара (работы, услуги)</t>
  </si>
  <si>
    <t>Номер источника ценовой информации, цена единицы товара, руб.</t>
  </si>
  <si>
    <t>-</t>
  </si>
  <si>
    <t>Предельная цена из Распоряжение Комитета по государственному заказу Санкт-Петербурга от 31 мая 2018 г. № 100-р, реестра товаров</t>
  </si>
  <si>
    <t>ед. измер.</t>
  </si>
  <si>
    <t>Заведующий                                                                                                 Е.А. Хомич</t>
  </si>
  <si>
    <t>Всего, руб.</t>
  </si>
  <si>
    <t>Итого НМЦК, руб. (гр.7*8)</t>
  </si>
  <si>
    <t>ГБДОУ детский сад № 52 Колпинского района СПб</t>
  </si>
  <si>
    <t>Определение и обоснование НМЦК методом сопоставимых рыночных цен (анализ рынка)</t>
  </si>
  <si>
    <t>Поставщик 1 цена за услугу, руб.</t>
  </si>
  <si>
    <t xml:space="preserve">Поставщик 2 цена за услугу, руб. </t>
  </si>
  <si>
    <t>Поставщик 3 цена за услугу, руб.</t>
  </si>
  <si>
    <t>Расчет начальной (максимальной) цены контракта на «Поставка детского конструктора»</t>
  </si>
  <si>
    <t>(СГЗ)  КОСГУ 310 «Увеличение стоимости основных средств»</t>
  </si>
  <si>
    <t>Набор конструктора "Фанкластик :весь мир в руках твоих (3-4 года)" (на 15 чел.)+методическое сопровождение в электронном виде</t>
  </si>
  <si>
    <t>1.</t>
  </si>
  <si>
    <t>2.</t>
  </si>
  <si>
    <t>Набор конструктора"Фанкластик :весь мир в руках твоих (4-5 лет)" (на 15 чел.) +методическое сопровождение в электронном виде</t>
  </si>
  <si>
    <t>шт.</t>
  </si>
  <si>
    <t xml:space="preserve">32.40.20.130 </t>
  </si>
  <si>
    <t xml:space="preserve">  </t>
  </si>
  <si>
    <t xml:space="preserve">В соответствии с п. 2 ст. 14 Закона 44-ФЗ, п. 1 Постановления Правительства Российской Федерации от 23.12.2024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 – Постановление № 1875) объекты закупки п.1,2 относятся к товарам, в отношении которых действует ограничение на их происхождении из иностранных государств согласно п.  171  Приложения №2 Постановления №1875.  Для закупки в электронном магазине ОГРАНИЧЕНИЕ НЕ ПРИМЕНЯЕТСЯ.                 
Частью 1.1 статьи 33 Закона 44-ФЗ установлено, что при описании являющегося объектом закупки товара (в том числе поставляемого при выполнении закупаемой работы, оказании закупаемой услуги), в отношении которого установлены, предусмотренные пунктом 1 части 2 статьи 14 Федерального закона запрет, ограничение или преимущество, указываются характеристики товара российского происхождения.                   
Указанные товары, включены в реестр российской промышленной продукции (ГИСП), и его характеристики использованы при описании объекта закупки.                              
Для определения НМЦК п.1,2 в целях получения ценовой информации были отправлены 5 запросов производителям из ГИСП. Ответов не поступило.                                                                                                                                                                              Далее были направлены 5 запросов поставщикам из ЕИС, имеющих опыт поставок аналогичного товара, поступило 3 ответа, которые были применены для расчета НМЦК.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</si>
</sst>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Border="1" applyAlignment="1"/>
    <xf numFmtId="3" fontId="1" fillId="0" borderId="0" xfId="0" applyNumberFormat="1" applyFont="1"/>
    <xf numFmtId="0" fontId="2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0" fillId="0" borderId="0" xfId="0" applyBorder="1" applyAlignme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3" borderId="0" xfId="0" applyFont="1" applyFill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0" xfId="0" applyAlignment="1"/>
    <xf numFmtId="0" fontId="5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9"/>
  <sheetViews>
    <sheetView tabSelected="1" topLeftCell="A4" zoomScaleNormal="100" workbookViewId="0">
      <selection activeCell="H26" sqref="H26"/>
    </sheetView>
  </sheetViews>
  <sheetFormatPr defaultColWidth="9.140625" defaultRowHeight="12.75" outlineLevelCol="1" x14ac:dyDescent="0.2"/>
  <cols>
    <col min="1" max="1" width="5" style="1" customWidth="1"/>
    <col min="2" max="2" width="34.85546875" style="5" customWidth="1"/>
    <col min="3" max="3" width="9.28515625" style="1" customWidth="1"/>
    <col min="4" max="5" width="11.85546875" style="1" customWidth="1"/>
    <col min="6" max="8" width="12.7109375" style="1" customWidth="1"/>
    <col min="9" max="9" width="15.28515625" style="1" customWidth="1"/>
    <col min="10" max="10" width="10.5703125" style="1" customWidth="1"/>
    <col min="11" max="11" width="14.7109375" style="4" customWidth="1"/>
    <col min="12" max="12" width="14.28515625" style="4" customWidth="1"/>
    <col min="13" max="13" width="11.5703125" style="1" customWidth="1" outlineLevel="1"/>
    <col min="14" max="14" width="9.5703125" style="2" customWidth="1" outlineLevel="1"/>
    <col min="15" max="15" width="8.7109375" style="1" customWidth="1" outlineLevel="1"/>
    <col min="16" max="16" width="20.42578125" style="1" customWidth="1"/>
    <col min="17" max="17" width="13.5703125" style="1" customWidth="1"/>
    <col min="18" max="18" width="10.7109375" style="1" customWidth="1"/>
    <col min="19" max="19" width="12.7109375" style="1" customWidth="1"/>
    <col min="20" max="28" width="9.85546875" style="1" customWidth="1"/>
    <col min="29" max="16384" width="9.140625" style="1"/>
  </cols>
  <sheetData>
    <row r="1" spans="1:20" ht="15.75" x14ac:dyDescent="0.25">
      <c r="A1" s="30" t="s">
        <v>21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</row>
    <row r="2" spans="1:20" x14ac:dyDescent="0.2">
      <c r="A2" s="31" t="s">
        <v>27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</row>
    <row r="4" spans="1:20" ht="15.75" x14ac:dyDescent="0.25">
      <c r="A4" s="7"/>
      <c r="B4" s="43" t="s">
        <v>26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5"/>
      <c r="R4" s="45"/>
      <c r="S4" s="7"/>
    </row>
    <row r="5" spans="1:20" ht="15.75" customHeight="1" x14ac:dyDescent="0.2">
      <c r="A5" s="32" t="s">
        <v>22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</row>
    <row r="6" spans="1:20" ht="129" customHeight="1" x14ac:dyDescent="0.25">
      <c r="A6" s="33" t="s">
        <v>35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</row>
    <row r="7" spans="1:20" ht="6" customHeight="1" x14ac:dyDescent="0.25">
      <c r="A7" s="33" t="s">
        <v>34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</row>
    <row r="8" spans="1:20" ht="52.5" customHeight="1" x14ac:dyDescent="0.25">
      <c r="A8" s="35" t="s">
        <v>0</v>
      </c>
      <c r="B8" s="35" t="s">
        <v>13</v>
      </c>
      <c r="C8" s="36" t="s">
        <v>17</v>
      </c>
      <c r="D8" s="37" t="s">
        <v>14</v>
      </c>
      <c r="E8" s="38"/>
      <c r="F8" s="38"/>
      <c r="G8" s="38"/>
      <c r="H8" s="38"/>
      <c r="I8" s="39"/>
      <c r="J8" s="40" t="s">
        <v>11</v>
      </c>
      <c r="K8" s="40" t="s">
        <v>12</v>
      </c>
      <c r="L8" s="46" t="s">
        <v>20</v>
      </c>
      <c r="M8" s="8"/>
      <c r="N8" s="8"/>
      <c r="O8" s="8"/>
      <c r="P8" s="40" t="s">
        <v>16</v>
      </c>
      <c r="Q8" s="40" t="s">
        <v>10</v>
      </c>
      <c r="R8" s="40" t="s">
        <v>9</v>
      </c>
      <c r="S8" s="36" t="s">
        <v>5</v>
      </c>
      <c r="T8" s="26"/>
    </row>
    <row r="9" spans="1:20" ht="78.75" x14ac:dyDescent="0.2">
      <c r="A9" s="35"/>
      <c r="B9" s="35"/>
      <c r="C9" s="36"/>
      <c r="D9" s="8" t="s">
        <v>23</v>
      </c>
      <c r="E9" s="18" t="s">
        <v>19</v>
      </c>
      <c r="F9" s="8" t="s">
        <v>24</v>
      </c>
      <c r="G9" s="18" t="s">
        <v>19</v>
      </c>
      <c r="H9" s="18" t="s">
        <v>25</v>
      </c>
      <c r="I9" s="8" t="s">
        <v>19</v>
      </c>
      <c r="J9" s="41"/>
      <c r="K9" s="41"/>
      <c r="L9" s="47"/>
      <c r="M9" s="8" t="s">
        <v>3</v>
      </c>
      <c r="N9" s="8" t="s">
        <v>1</v>
      </c>
      <c r="O9" s="8" t="s">
        <v>2</v>
      </c>
      <c r="P9" s="41"/>
      <c r="Q9" s="41"/>
      <c r="R9" s="41"/>
      <c r="S9" s="36"/>
      <c r="T9" s="28"/>
    </row>
    <row r="10" spans="1:20" ht="15.75" x14ac:dyDescent="0.2">
      <c r="A10" s="9">
        <v>1</v>
      </c>
      <c r="B10" s="9">
        <v>2</v>
      </c>
      <c r="C10" s="9">
        <v>3</v>
      </c>
      <c r="D10" s="9">
        <v>4</v>
      </c>
      <c r="E10" s="17"/>
      <c r="F10" s="9">
        <v>5</v>
      </c>
      <c r="G10" s="17"/>
      <c r="H10" s="17">
        <v>6</v>
      </c>
      <c r="I10" s="9">
        <v>6</v>
      </c>
      <c r="J10" s="9">
        <v>7</v>
      </c>
      <c r="K10" s="9">
        <v>8</v>
      </c>
      <c r="L10" s="20">
        <v>9</v>
      </c>
      <c r="M10" s="9">
        <v>10</v>
      </c>
      <c r="N10" s="9">
        <v>11</v>
      </c>
      <c r="O10" s="9">
        <v>12</v>
      </c>
      <c r="P10" s="9">
        <v>13</v>
      </c>
      <c r="Q10" s="9">
        <v>14</v>
      </c>
      <c r="R10" s="9">
        <v>15</v>
      </c>
      <c r="S10" s="25">
        <v>16</v>
      </c>
      <c r="T10" s="29"/>
    </row>
    <row r="11" spans="1:20" ht="78.75" x14ac:dyDescent="0.2">
      <c r="A11" s="22" t="s">
        <v>29</v>
      </c>
      <c r="B11" s="27" t="s">
        <v>28</v>
      </c>
      <c r="C11" s="10" t="s">
        <v>32</v>
      </c>
      <c r="D11" s="27">
        <v>47883</v>
      </c>
      <c r="E11" s="27">
        <f>D11*J11</f>
        <v>47883</v>
      </c>
      <c r="F11" s="27">
        <v>51019.34</v>
      </c>
      <c r="G11" s="27">
        <f>F11*J11</f>
        <v>51019.34</v>
      </c>
      <c r="H11" s="27">
        <v>51239.6</v>
      </c>
      <c r="I11" s="27">
        <f>H11*J11</f>
        <v>51239.6</v>
      </c>
      <c r="J11" s="10">
        <v>1</v>
      </c>
      <c r="K11" s="10">
        <f>D11</f>
        <v>47883</v>
      </c>
      <c r="L11" s="24">
        <f>E11</f>
        <v>47883</v>
      </c>
      <c r="M11" s="11">
        <f t="shared" ref="M11:M12" si="0">SQRT((((D11-K11)^2)+((F11-K11)^2)+((H11-K11)^2))/(3-1))</f>
        <v>3248.34</v>
      </c>
      <c r="N11" s="27">
        <f t="shared" ref="N11:N12" si="1">(M11/K11)*100</f>
        <v>6.7839107825324199</v>
      </c>
      <c r="O11" s="27" t="s">
        <v>4</v>
      </c>
      <c r="P11" s="27" t="s">
        <v>7</v>
      </c>
      <c r="Q11" s="27" t="s">
        <v>33</v>
      </c>
      <c r="R11" s="27" t="s">
        <v>15</v>
      </c>
      <c r="S11" s="27" t="s">
        <v>6</v>
      </c>
      <c r="T11" s="29"/>
    </row>
    <row r="12" spans="1:20" ht="78.75" x14ac:dyDescent="0.2">
      <c r="A12" s="22" t="s">
        <v>30</v>
      </c>
      <c r="B12" s="27" t="s">
        <v>31</v>
      </c>
      <c r="C12" s="10" t="s">
        <v>32</v>
      </c>
      <c r="D12" s="23">
        <v>60995</v>
      </c>
      <c r="E12" s="23">
        <f>D12*J12</f>
        <v>60995</v>
      </c>
      <c r="F12" s="23">
        <v>64990.17</v>
      </c>
      <c r="G12" s="23">
        <f>F12*J12</f>
        <v>64990.17</v>
      </c>
      <c r="H12" s="23">
        <v>65270.75</v>
      </c>
      <c r="I12" s="23">
        <f>H12*J12</f>
        <v>65270.75</v>
      </c>
      <c r="J12" s="10">
        <v>1</v>
      </c>
      <c r="K12" s="10">
        <f t="shared" ref="K12:L12" si="2">D12</f>
        <v>60995</v>
      </c>
      <c r="L12" s="24">
        <f t="shared" si="2"/>
        <v>60995</v>
      </c>
      <c r="M12" s="11">
        <f t="shared" si="0"/>
        <v>4137.84</v>
      </c>
      <c r="N12" s="23">
        <f t="shared" si="1"/>
        <v>6.7839003196983398</v>
      </c>
      <c r="O12" s="23" t="s">
        <v>4</v>
      </c>
      <c r="P12" s="23" t="s">
        <v>7</v>
      </c>
      <c r="Q12" s="27" t="s">
        <v>33</v>
      </c>
      <c r="R12" s="23" t="s">
        <v>15</v>
      </c>
      <c r="S12" s="25" t="s">
        <v>6</v>
      </c>
      <c r="T12" s="29"/>
    </row>
    <row r="13" spans="1:20" ht="20.25" customHeight="1" x14ac:dyDescent="0.2">
      <c r="A13" s="13"/>
      <c r="B13" s="14" t="s">
        <v>8</v>
      </c>
      <c r="C13" s="10"/>
      <c r="D13" s="9"/>
      <c r="E13" s="16">
        <f>SUM(E11:E12)</f>
        <v>108878</v>
      </c>
      <c r="F13" s="9"/>
      <c r="G13" s="16">
        <f>SUM(G11:G12)</f>
        <v>116009.51</v>
      </c>
      <c r="H13" s="17"/>
      <c r="I13" s="16">
        <f>SUM(I11:I12)</f>
        <v>116510.35</v>
      </c>
      <c r="J13" s="9"/>
      <c r="K13" s="15"/>
      <c r="L13" s="21">
        <f>SUM(L11:L12)</f>
        <v>108878</v>
      </c>
      <c r="M13" s="11"/>
      <c r="N13" s="12"/>
      <c r="O13" s="9"/>
      <c r="P13" s="9"/>
      <c r="Q13" s="9"/>
      <c r="R13" s="9"/>
      <c r="S13" s="25"/>
      <c r="T13" s="29"/>
    </row>
    <row r="14" spans="1:20" ht="42.75" customHeight="1" x14ac:dyDescent="0.3">
      <c r="A14" s="3"/>
      <c r="B14" s="48" t="s">
        <v>18</v>
      </c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</row>
    <row r="15" spans="1:20" ht="58.9" customHeight="1" x14ac:dyDescent="0.2">
      <c r="A15" s="3"/>
    </row>
    <row r="16" spans="1:20" ht="57.6" customHeight="1" x14ac:dyDescent="0.25">
      <c r="A16" s="3"/>
      <c r="B16" s="28"/>
      <c r="C16" s="42"/>
      <c r="D16" s="42"/>
      <c r="E16" s="19"/>
    </row>
    <row r="17" spans="4:9" ht="29.25" customHeight="1" x14ac:dyDescent="0.2">
      <c r="D17" s="6"/>
      <c r="E17" s="6"/>
      <c r="F17" s="6"/>
      <c r="G17" s="6"/>
      <c r="H17" s="6"/>
      <c r="I17" s="6"/>
    </row>
    <row r="18" spans="4:9" ht="29.25" customHeight="1" x14ac:dyDescent="0.2"/>
    <row r="19" spans="4:9" ht="14.25" customHeight="1" x14ac:dyDescent="0.2"/>
  </sheetData>
  <mergeCells count="20">
    <mergeCell ref="B16:D16"/>
    <mergeCell ref="B4:R4"/>
    <mergeCell ref="K8:K9"/>
    <mergeCell ref="L8:L9"/>
    <mergeCell ref="P8:P9"/>
    <mergeCell ref="Q8:Q9"/>
    <mergeCell ref="B14:M14"/>
    <mergeCell ref="A7:S7"/>
    <mergeCell ref="T9:T13"/>
    <mergeCell ref="A1:S1"/>
    <mergeCell ref="A2:S2"/>
    <mergeCell ref="A5:S5"/>
    <mergeCell ref="A6:S6"/>
    <mergeCell ref="A8:A9"/>
    <mergeCell ref="B8:B9"/>
    <mergeCell ref="C8:C9"/>
    <mergeCell ref="D8:I8"/>
    <mergeCell ref="J8:J9"/>
    <mergeCell ref="R8:R9"/>
    <mergeCell ref="S8:S9"/>
  </mergeCells>
  <pageMargins left="0.25" right="0.25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Kitchen</cp:lastModifiedBy>
  <cp:lastPrinted>2026-04-16T08:21:26Z</cp:lastPrinted>
  <dcterms:created xsi:type="dcterms:W3CDTF">2014-01-23T11:14:29Z</dcterms:created>
  <dcterms:modified xsi:type="dcterms:W3CDTF">2026-05-29T10:36:12Z</dcterms:modified>
</cp:coreProperties>
</file>