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F9" i="1" l="1"/>
  <c r="G9" i="1"/>
  <c r="H9" i="1" s="1"/>
  <c r="M9" i="1"/>
  <c r="F10" i="1"/>
  <c r="H10" i="1" s="1"/>
  <c r="G10" i="1"/>
  <c r="M10" i="1"/>
  <c r="M8" i="1"/>
  <c r="G8" i="1"/>
  <c r="F8" i="1"/>
  <c r="J7" i="1"/>
  <c r="M7" i="1" s="1"/>
  <c r="G7" i="1"/>
  <c r="F7" i="1"/>
  <c r="J6" i="1"/>
  <c r="M6" i="1" s="1"/>
  <c r="G6" i="1"/>
  <c r="F6" i="1"/>
  <c r="M11" i="1" l="1"/>
  <c r="H7" i="1"/>
  <c r="H8" i="1"/>
  <c r="H6" i="1"/>
</calcChain>
</file>

<file path=xl/sharedStrings.xml><?xml version="1.0" encoding="utf-8"?>
<sst xmlns="http://schemas.openxmlformats.org/spreadsheetml/2006/main" count="31" uniqueCount="24">
  <si>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8 Калининского района Санкт-Петербурга </t>
    </r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</si>
  <si>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</si>
  <si>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195256, Санкт-Петербург, пр. Науки, д.33 литер А</t>
  </si>
  <si>
    <t>Обоснование и расчет начальной максимальной цены</t>
  </si>
  <si>
    <t>№ п/п</t>
  </si>
  <si>
    <t>Наименование комплектующих (товара)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</si>
  <si>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</si>
  <si>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</si>
  <si>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</si>
  <si>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</si>
  <si>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 Среднее квадратичное отклонение, руб.
</t>
  </si>
  <si>
    <t xml:space="preserve">Коэффициент вариации, % 
</t>
  </si>
  <si>
    <t xml:space="preserve">Минимальная цена (за м² обслуживания/ шт./здание) </t>
  </si>
  <si>
    <t xml:space="preserve">Обслуживаемая площадь, (м²) 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</si>
  <si>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</si>
  <si>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</si>
  <si>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 xml:space="preserve">Общая стоимость </t>
  </si>
  <si>
    <t>Аварийное обслуживание инженерных сетей</t>
  </si>
  <si>
    <t>***</t>
  </si>
  <si>
    <t>Техническое обслуживание инженерных сетей</t>
  </si>
  <si>
    <t>Замена манометров</t>
  </si>
  <si>
    <t>Замена термометров биметаллических</t>
  </si>
  <si>
    <t>Электроизмерительные работы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</si>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</sst>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2" xfId="1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4" workbookViewId="0">
      <selection activeCell="D20" sqref="D20"/>
    </sheetView>
  </sheetViews>
  <sheetFormatPr defaultRowHeight="15" x14ac:dyDescent="0.25"/>
  <cols>
    <col min="2" max="2" width="23.28515625" customWidth="1"/>
    <col min="12" max="12" width="12.5703125" customWidth="1"/>
    <col min="13" max="13" width="21.5703125" customWidth="1"/>
  </cols>
  <sheetData>
    <row r="1" spans="1:13" x14ac:dyDescent="0.25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3" t="s">
        <v>1</v>
      </c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</row>
    <row r="3" spans="1:13" x14ac:dyDescent="0.25">
      <c r="A3" s="4"/>
      <c r="B3" s="5" t="s">
        <v>2</v>
      </c>
      <c r="C3" s="5"/>
      <c r="D3" s="5"/>
      <c r="E3" s="5"/>
      <c r="F3" s="5"/>
      <c r="G3" s="4"/>
      <c r="H3" s="4"/>
      <c r="I3" s="4"/>
      <c r="J3" s="4"/>
      <c r="K3" s="4"/>
      <c r="L3" s="4"/>
      <c r="M3" s="4"/>
    </row>
    <row r="4" spans="1:13" x14ac:dyDescent="0.25">
      <c r="A4" s="6" t="s">
        <v>3</v>
      </c>
      <c r="B4" s="6"/>
      <c r="C4" s="6"/>
      <c r="D4" s="6"/>
      <c r="E4" s="6"/>
      <c r="F4" s="6"/>
      <c r="G4" s="6"/>
      <c r="H4" s="6"/>
      <c r="I4" s="7"/>
      <c r="J4" s="8"/>
      <c r="K4" s="8"/>
      <c r="L4" s="7"/>
      <c r="M4" s="7"/>
    </row>
    <row r="5" spans="1:13" ht="199.5" x14ac:dyDescent="0.25">
      <c r="A5" s="9" t="s">
        <v>4</v>
      </c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9" t="s">
        <v>10</v>
      </c>
      <c r="H5" s="11" t="s">
        <v>11</v>
      </c>
      <c r="I5" s="9" t="s">
        <v>12</v>
      </c>
      <c r="J5" s="12" t="s">
        <v>13</v>
      </c>
      <c r="K5" s="13" t="s">
        <v>14</v>
      </c>
      <c r="L5" s="9" t="s">
        <v>15</v>
      </c>
      <c r="M5" s="9" t="s">
        <v>16</v>
      </c>
    </row>
    <row r="6" spans="1:13" ht="105" x14ac:dyDescent="0.25">
      <c r="A6" s="7">
        <v>1</v>
      </c>
      <c r="B6" s="14" t="s">
        <v>17</v>
      </c>
      <c r="C6" s="15">
        <v>4</v>
      </c>
      <c r="D6" s="15">
        <v>3.7</v>
      </c>
      <c r="E6" s="15">
        <v>3.58</v>
      </c>
      <c r="F6" s="16">
        <f t="shared" ref="F6:F10" si="0">AVERAGE(C6:E6)</f>
        <v>3.7600000000000002</v>
      </c>
      <c r="G6" s="16">
        <f t="shared" ref="G6:G10" si="1">STDEV(C6:E6)</f>
        <v>0.21633307652783931</v>
      </c>
      <c r="H6" s="17">
        <f t="shared" ref="H6:H10" si="2">G6/F6*100</f>
        <v>5.7535392693574279</v>
      </c>
      <c r="I6" s="15">
        <v>3.58</v>
      </c>
      <c r="J6" s="18">
        <f>2820</f>
        <v>2820</v>
      </c>
      <c r="K6" s="19" t="s">
        <v>18</v>
      </c>
      <c r="L6" s="20">
        <v>12</v>
      </c>
      <c r="M6" s="16">
        <f>I6*J6*L6</f>
        <v>121147.20000000001</v>
      </c>
    </row>
    <row r="7" spans="1:13" ht="105" x14ac:dyDescent="0.25">
      <c r="A7" s="7">
        <v>2</v>
      </c>
      <c r="B7" s="14" t="s">
        <v>19</v>
      </c>
      <c r="C7" s="15">
        <v>4</v>
      </c>
      <c r="D7" s="15">
        <v>3.5</v>
      </c>
      <c r="E7" s="15">
        <v>3.48</v>
      </c>
      <c r="F7" s="16">
        <f t="shared" si="0"/>
        <v>3.66</v>
      </c>
      <c r="G7" s="16">
        <f t="shared" si="1"/>
        <v>0.29461839725312472</v>
      </c>
      <c r="H7" s="17">
        <f t="shared" si="2"/>
        <v>8.0496829850580518</v>
      </c>
      <c r="I7" s="15">
        <v>3.48</v>
      </c>
      <c r="J7" s="18">
        <f>2820</f>
        <v>2820</v>
      </c>
      <c r="K7" s="19" t="s">
        <v>18</v>
      </c>
      <c r="L7" s="20">
        <v>12</v>
      </c>
      <c r="M7" s="16">
        <f>I7*J7*L7</f>
        <v>117763.20000000001</v>
      </c>
    </row>
    <row r="8" spans="1:13" ht="45" x14ac:dyDescent="0.25">
      <c r="A8" s="7">
        <v>3</v>
      </c>
      <c r="B8" s="14" t="s">
        <v>20</v>
      </c>
      <c r="C8" s="15">
        <v>4500</v>
      </c>
      <c r="D8" s="15">
        <v>5000</v>
      </c>
      <c r="E8" s="15">
        <v>4467.8</v>
      </c>
      <c r="F8" s="16">
        <f t="shared" si="0"/>
        <v>4655.9333333333334</v>
      </c>
      <c r="G8" s="16">
        <f t="shared" si="1"/>
        <v>298.40511613129775</v>
      </c>
      <c r="H8" s="17">
        <f t="shared" si="2"/>
        <v>6.4091363592970492</v>
      </c>
      <c r="I8" s="15">
        <v>4467.8</v>
      </c>
      <c r="J8" s="19" t="s">
        <v>18</v>
      </c>
      <c r="K8" s="18">
        <v>42</v>
      </c>
      <c r="L8" s="21" t="s">
        <v>18</v>
      </c>
      <c r="M8" s="16">
        <f>I8*K8</f>
        <v>187647.6</v>
      </c>
    </row>
    <row r="9" spans="1:13" ht="29.25" customHeight="1" x14ac:dyDescent="0.25">
      <c r="A9" s="7">
        <v>4</v>
      </c>
      <c r="B9" s="14" t="s">
        <v>21</v>
      </c>
      <c r="C9" s="15">
        <v>3300</v>
      </c>
      <c r="D9" s="15">
        <v>3250</v>
      </c>
      <c r="E9" s="15">
        <v>3249.8</v>
      </c>
      <c r="F9" s="16">
        <f t="shared" si="0"/>
        <v>3266.6</v>
      </c>
      <c r="G9" s="16">
        <f t="shared" si="1"/>
        <v>28.925421345245724</v>
      </c>
      <c r="H9" s="17">
        <f t="shared" si="2"/>
        <v>0.88549015322493485</v>
      </c>
      <c r="I9" s="15">
        <v>3249.8</v>
      </c>
      <c r="J9" s="19" t="s">
        <v>18</v>
      </c>
      <c r="K9" s="18">
        <v>14</v>
      </c>
      <c r="L9" s="21" t="s">
        <v>18</v>
      </c>
      <c r="M9" s="16">
        <f t="shared" ref="M9:M10" si="3">I9*K9</f>
        <v>45497.200000000004</v>
      </c>
    </row>
    <row r="10" spans="1:13" ht="38.25" customHeight="1" x14ac:dyDescent="0.25">
      <c r="A10" s="7">
        <v>5</v>
      </c>
      <c r="B10" s="14" t="s">
        <v>22</v>
      </c>
      <c r="C10" s="15">
        <v>45000</v>
      </c>
      <c r="D10" s="15">
        <v>41400</v>
      </c>
      <c r="E10" s="15">
        <v>40000</v>
      </c>
      <c r="F10" s="16">
        <f t="shared" si="0"/>
        <v>42133.333333333336</v>
      </c>
      <c r="G10" s="16">
        <f t="shared" si="1"/>
        <v>2579.4056162870802</v>
      </c>
      <c r="H10" s="17">
        <f t="shared" si="2"/>
        <v>6.1220070006813607</v>
      </c>
      <c r="I10" s="15">
        <v>40000</v>
      </c>
      <c r="J10" s="19" t="s">
        <v>18</v>
      </c>
      <c r="K10" s="18">
        <v>1</v>
      </c>
      <c r="L10" s="21" t="s">
        <v>18</v>
      </c>
      <c r="M10" s="16">
        <f t="shared" si="3"/>
        <v>40000</v>
      </c>
    </row>
    <row r="11" spans="1:13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22" t="s">
        <v>23</v>
      </c>
      <c r="M11" s="23">
        <f>SUM(M6:M10)</f>
        <v>512055.2</v>
      </c>
    </row>
  </sheetData>
  <mergeCells count="4">
    <mergeCell ref="B1:M1"/>
    <mergeCell ref="A2:H2"/>
    <mergeCell ref="B3:F3"/>
    <mergeCell ref="A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2026-06-11T08:28:14Z</dcterms:modified>
</cp:coreProperties>
</file>