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z13\Desktop\"/>
    </mc:Choice>
  </mc:AlternateContent>
  <bookViews>
    <workbookView xWindow="0" yWindow="0" windowWidth="20490" windowHeight="6765"/>
  </bookViews>
  <sheets>
    <sheet name="Осмотр оборудования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3" l="1"/>
  <c r="L6" i="3" s="1"/>
  <c r="D7" i="3" l="1"/>
  <c r="G7" i="3" l="1"/>
  <c r="F7" i="3"/>
  <c r="E7" i="3"/>
  <c r="H6" i="3" l="1"/>
  <c r="I6" i="3" s="1"/>
  <c r="J6" i="3" s="1"/>
</calcChain>
</file>

<file path=xl/sharedStrings.xml><?xml version="1.0" encoding="utf-8"?>
<sst xmlns="http://schemas.openxmlformats.org/spreadsheetml/2006/main" count="25" uniqueCount="25">
  <si>
    <t>Обоснование начальной (максимальной) цены контракта</t>
  </si>
  <si>
    <t>Наименование, характеристика
 объекта закупки:</t>
  </si>
  <si>
    <t>ед. изм.</t>
  </si>
  <si>
    <t>Объем</t>
  </si>
  <si>
    <t>Цена за ед. изм. включает в себя стоимость всех расходов, связанных с оказанием услуг, налоги, сборы и другие обязательные платежи, руб.</t>
  </si>
  <si>
    <t>Средняя арифметическая цена за единицу изм. &lt;ц&gt;</t>
  </si>
  <si>
    <t>Среднее квадратичное отклонение &lt;Q&gt;</t>
  </si>
  <si>
    <t>Коэффициент вариации цен &lt;V&gt;, %</t>
  </si>
  <si>
    <t>Расчет НМЦК*, (руб)</t>
  </si>
  <si>
    <t>3 кв</t>
  </si>
  <si>
    <t xml:space="preserve">Условная единица
включает в себя:
</t>
  </si>
  <si>
    <t>ИТОГО</t>
  </si>
  <si>
    <t xml:space="preserve">Используемый метод определения НМЦК 
с обоснованием:
</t>
  </si>
  <si>
    <t>Применен метод сопоставимых рыночных цен (анализа рынка) в соответствии со ст. 22 Федерального закона от 05 апреля 2013 г. № 44-ФЗ «О контрактной системе в сфере закупок товаров, работ, услуг для обеспечения государственных и муниципальных нужд» как наиболее подходящий при данном объекте закупки в связи с существенным различием цен на услуги Исполнителей.</t>
  </si>
  <si>
    <t>Расчет НМЦК</t>
  </si>
  <si>
    <t xml:space="preserve">*НМЦК вычисляется по формуле:  
v - количество (объем) закупаемого товара (работы, услуги);
n - количество значений, используемых в расчете;
i - номер источника ценовой информации;
ц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услуг.
</t>
  </si>
  <si>
    <t>** с целью определения точности значения показателя в денежном выражении стоимость за единицу Услуги при определении НМЦК округлена до сотых в соответствии с правилами арифметического округления</t>
  </si>
  <si>
    <t>Цена** за единицу изм (руб)
минимальная</t>
  </si>
  <si>
    <t>усл.ед.</t>
  </si>
  <si>
    <t>Предложение 1</t>
  </si>
  <si>
    <t xml:space="preserve">Предложение 3 </t>
  </si>
  <si>
    <t>Предложение 2</t>
  </si>
  <si>
    <t>Технический надзор за выполнением работ по благоустройству элементов благоустройства территории по адресу: Санкт-Петербург, угол пр. Героев и Дудергофского канала, кад. номер 78:40:0000000:5101 в части устройства наружного освещения</t>
  </si>
  <si>
    <t xml:space="preserve">И.о.начальника Отдела благоустройства и дорожного хозяйства </t>
  </si>
  <si>
    <t>М.В. Заварина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</si>
</sst>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u/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2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4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4" fontId="5" fillId="0" borderId="0" xfId="0" applyNumberFormat="1" applyFont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4" fontId="12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13854</xdr:colOff>
      <xdr:row>9</xdr:row>
      <xdr:rowOff>434067</xdr:rowOff>
    </xdr:from>
    <xdr:to>
      <xdr:col>8</xdr:col>
      <xdr:colOff>997528</xdr:colOff>
      <xdr:row>10</xdr:row>
      <xdr:rowOff>665018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9C05AB97-8AD0-492E-BFFF-B774B30790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28114" y="4937487"/>
          <a:ext cx="4671754" cy="7567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6"/>
  <sheetViews>
    <sheetView showGridLines="0" tabSelected="1" showRuler="0" view="pageBreakPreview" zoomScale="90" zoomScaleNormal="55" zoomScaleSheetLayoutView="90" zoomScalePageLayoutView="85" workbookViewId="0">
      <selection activeCell="J13" sqref="J13"/>
    </sheetView>
  </sheetViews>
  <sheetFormatPr defaultColWidth="9.140625" defaultRowHeight="15" x14ac:dyDescent="0.25"/>
  <cols>
    <col min="1" max="1" width="1.85546875" style="2" customWidth="1"/>
    <col min="2" max="2" width="48" customWidth="1"/>
    <col min="3" max="3" width="11.7109375" customWidth="1"/>
    <col min="4" max="4" width="11.28515625" customWidth="1"/>
    <col min="5" max="7" width="17.7109375" customWidth="1"/>
    <col min="8" max="8" width="18.42578125" customWidth="1"/>
    <col min="9" max="9" width="16" hidden="1" customWidth="1"/>
    <col min="10" max="10" width="16.5703125" customWidth="1"/>
    <col min="11" max="11" width="15.42578125" customWidth="1"/>
    <col min="12" max="12" width="17.42578125" customWidth="1"/>
    <col min="13" max="16" width="19.28515625" hidden="1" customWidth="1"/>
    <col min="17" max="17" width="0" hidden="1" customWidth="1"/>
    <col min="18" max="19" width="13.7109375" hidden="1" customWidth="1"/>
    <col min="20" max="20" width="0" hidden="1" customWidth="1"/>
    <col min="21" max="22" width="14" bestFit="1" customWidth="1"/>
  </cols>
  <sheetData>
    <row r="1" spans="2:25" s="2" customFormat="1" ht="17.25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4"/>
      <c r="N1" s="5"/>
      <c r="O1" s="5"/>
      <c r="P1" s="5"/>
      <c r="Q1" s="5"/>
      <c r="R1" s="5"/>
      <c r="S1" s="5"/>
      <c r="T1" s="6"/>
      <c r="U1" s="6"/>
      <c r="V1" s="6"/>
      <c r="W1" s="6"/>
      <c r="X1" s="6"/>
      <c r="Y1" s="6"/>
    </row>
    <row r="2" spans="2:25" s="2" customFormat="1" x14ac:dyDescent="0.2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7"/>
      <c r="N2" s="5"/>
      <c r="O2" s="5"/>
      <c r="P2" s="5"/>
      <c r="Q2" s="5"/>
      <c r="R2" s="5"/>
      <c r="S2" s="5"/>
      <c r="T2" s="6"/>
      <c r="U2" s="6"/>
      <c r="V2" s="6"/>
      <c r="W2" s="6"/>
      <c r="X2" s="6"/>
      <c r="Y2" s="6"/>
    </row>
    <row r="3" spans="2:25" s="2" customFormat="1" ht="57.75" customHeight="1" x14ac:dyDescent="0.25">
      <c r="B3" s="40" t="s">
        <v>1</v>
      </c>
      <c r="C3" s="41" t="s">
        <v>2</v>
      </c>
      <c r="D3" s="41" t="s">
        <v>3</v>
      </c>
      <c r="E3" s="43" t="s">
        <v>4</v>
      </c>
      <c r="F3" s="44"/>
      <c r="G3" s="44"/>
      <c r="H3" s="42" t="s">
        <v>5</v>
      </c>
      <c r="I3" s="42" t="s">
        <v>6</v>
      </c>
      <c r="J3" s="42" t="s">
        <v>7</v>
      </c>
      <c r="K3" s="42" t="s">
        <v>17</v>
      </c>
      <c r="L3" s="36" t="s">
        <v>8</v>
      </c>
      <c r="M3" s="7"/>
      <c r="N3" s="5"/>
      <c r="O3" s="5"/>
      <c r="P3" s="5"/>
      <c r="Q3" s="5"/>
      <c r="R3" s="5"/>
      <c r="S3" s="10"/>
      <c r="T3" s="11"/>
      <c r="U3" s="11"/>
      <c r="V3" s="6"/>
      <c r="W3" s="6"/>
      <c r="X3" s="6"/>
      <c r="Y3" s="6"/>
    </row>
    <row r="4" spans="2:25" s="2" customFormat="1" ht="20.25" customHeight="1" x14ac:dyDescent="0.25">
      <c r="B4" s="41"/>
      <c r="C4" s="41"/>
      <c r="D4" s="41"/>
      <c r="E4" s="33" t="s">
        <v>19</v>
      </c>
      <c r="F4" s="33" t="s">
        <v>21</v>
      </c>
      <c r="G4" s="33" t="s">
        <v>20</v>
      </c>
      <c r="H4" s="42"/>
      <c r="I4" s="42"/>
      <c r="J4" s="42"/>
      <c r="K4" s="42"/>
      <c r="L4" s="37"/>
      <c r="M4" s="12" t="s">
        <v>9</v>
      </c>
      <c r="N4" s="5"/>
      <c r="O4" s="5"/>
      <c r="P4" s="5"/>
      <c r="Q4" s="5"/>
      <c r="R4" s="5"/>
      <c r="S4" s="5"/>
      <c r="T4" s="6"/>
      <c r="U4" s="6"/>
      <c r="V4" s="6"/>
      <c r="W4" s="6"/>
      <c r="X4" s="6"/>
      <c r="Y4" s="6"/>
    </row>
    <row r="5" spans="2:25" s="2" customFormat="1" ht="111" customHeight="1" x14ac:dyDescent="0.25">
      <c r="B5" s="41"/>
      <c r="C5" s="13" t="s">
        <v>10</v>
      </c>
      <c r="D5" s="8">
        <v>1</v>
      </c>
      <c r="E5" s="34"/>
      <c r="F5" s="34"/>
      <c r="G5" s="34"/>
      <c r="H5" s="42"/>
      <c r="I5" s="42"/>
      <c r="J5" s="42"/>
      <c r="K5" s="42"/>
      <c r="L5" s="38"/>
      <c r="M5" s="12"/>
      <c r="N5" s="5"/>
      <c r="O5" s="5"/>
      <c r="P5" s="5"/>
      <c r="Q5" s="5"/>
      <c r="R5" s="5"/>
      <c r="S5" s="5"/>
      <c r="T5" s="14"/>
      <c r="U5" s="6"/>
      <c r="V5" s="6"/>
      <c r="W5" s="6"/>
      <c r="X5" s="6"/>
      <c r="Y5" s="6"/>
    </row>
    <row r="6" spans="2:25" s="2" customFormat="1" ht="111" customHeight="1" x14ac:dyDescent="0.25">
      <c r="B6" s="15" t="s">
        <v>22</v>
      </c>
      <c r="C6" s="16" t="s">
        <v>18</v>
      </c>
      <c r="D6" s="17">
        <v>6</v>
      </c>
      <c r="E6" s="28">
        <v>26017.5</v>
      </c>
      <c r="F6" s="28">
        <v>33333.33</v>
      </c>
      <c r="G6" s="28">
        <v>30000</v>
      </c>
      <c r="H6" s="18">
        <f t="shared" ref="H6" si="0">(E6+F6+G6)/3</f>
        <v>29783.61</v>
      </c>
      <c r="I6" s="18">
        <f t="shared" ref="I6" si="1">SQRT(((E6-H6)*(E6-H6)+(F6-H6)*(F6-H6)+(G6-H6)*(G6-H6)))/2</f>
        <v>2589.9286304162911</v>
      </c>
      <c r="J6" s="18">
        <f t="shared" ref="J6" si="2">I6/H6*100</f>
        <v>8.695818372642842</v>
      </c>
      <c r="K6" s="18">
        <f>MIN(E6:G6)</f>
        <v>26017.5</v>
      </c>
      <c r="L6" s="18">
        <f>K6*D6</f>
        <v>156105</v>
      </c>
      <c r="M6" s="12"/>
      <c r="N6" s="5"/>
      <c r="O6" s="5"/>
      <c r="P6" s="5"/>
      <c r="Q6" s="5"/>
      <c r="R6" s="5"/>
      <c r="S6" s="5"/>
      <c r="T6" s="14"/>
      <c r="U6" s="27"/>
      <c r="V6" s="27"/>
      <c r="W6" s="27"/>
      <c r="X6" s="27"/>
      <c r="Y6" s="27"/>
    </row>
    <row r="7" spans="2:25" s="2" customFormat="1" ht="16.5" x14ac:dyDescent="0.25">
      <c r="B7" s="21" t="s">
        <v>11</v>
      </c>
      <c r="C7" s="9"/>
      <c r="D7" s="22">
        <f>D6</f>
        <v>6</v>
      </c>
      <c r="E7" s="22">
        <f>SUM(E6:E6)</f>
        <v>26017.5</v>
      </c>
      <c r="F7" s="22">
        <f>SUM(F6:F6)</f>
        <v>33333.33</v>
      </c>
      <c r="G7" s="22">
        <f>SUM(G6:G6)</f>
        <v>30000</v>
      </c>
      <c r="H7" s="23"/>
      <c r="I7" s="23"/>
      <c r="J7" s="23"/>
      <c r="K7" s="23"/>
      <c r="L7" s="23"/>
      <c r="M7" s="19"/>
      <c r="N7" s="20"/>
      <c r="O7" s="6"/>
      <c r="P7" s="6"/>
      <c r="Q7" s="6"/>
      <c r="R7" s="6"/>
      <c r="S7" s="6"/>
      <c r="T7" s="14"/>
      <c r="U7" s="24"/>
      <c r="V7"/>
      <c r="W7"/>
      <c r="X7"/>
      <c r="Y7"/>
    </row>
    <row r="8" spans="2:25" s="2" customFormat="1" x14ac:dyDescent="0.25"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24"/>
      <c r="V8"/>
      <c r="W8"/>
      <c r="X8"/>
      <c r="Y8"/>
    </row>
    <row r="9" spans="2:25" s="2" customForma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14"/>
      <c r="M9" s="6"/>
      <c r="N9" s="6"/>
      <c r="O9" s="6"/>
      <c r="P9" s="6"/>
      <c r="Q9" s="6"/>
      <c r="R9" s="6"/>
      <c r="S9" s="6"/>
      <c r="T9" s="6"/>
      <c r="U9" s="6"/>
      <c r="V9"/>
      <c r="W9"/>
      <c r="X9"/>
      <c r="Y9"/>
    </row>
    <row r="10" spans="2:25" s="2" customFormat="1" ht="42.75" x14ac:dyDescent="0.25">
      <c r="B10" s="25" t="s">
        <v>12</v>
      </c>
      <c r="C10" s="35" t="s">
        <v>13</v>
      </c>
      <c r="D10" s="35"/>
      <c r="E10" s="35"/>
      <c r="F10" s="35"/>
      <c r="G10" s="35"/>
      <c r="H10" s="35"/>
      <c r="I10" s="35"/>
      <c r="J10" s="35"/>
      <c r="K10" s="35"/>
      <c r="L10" s="35"/>
      <c r="M10" s="6"/>
      <c r="N10" s="6"/>
      <c r="O10" s="6"/>
      <c r="P10" s="6"/>
      <c r="Q10" s="6"/>
      <c r="R10" s="6"/>
      <c r="S10" s="6"/>
      <c r="T10" s="6"/>
      <c r="U10" s="6"/>
      <c r="V10"/>
      <c r="W10"/>
      <c r="X10"/>
      <c r="Y10"/>
    </row>
    <row r="11" spans="2:25" s="2" customFormat="1" ht="94.15" customHeight="1" x14ac:dyDescent="0.25">
      <c r="B11" s="26" t="s">
        <v>14</v>
      </c>
      <c r="C11" s="35" t="s">
        <v>15</v>
      </c>
      <c r="D11" s="35"/>
      <c r="E11" s="35"/>
      <c r="F11" s="35"/>
      <c r="G11" s="35"/>
      <c r="H11" s="35"/>
      <c r="I11" s="35"/>
      <c r="J11" s="35"/>
      <c r="K11" s="35"/>
      <c r="L11" s="35"/>
      <c r="M11" s="6"/>
      <c r="N11" s="6"/>
      <c r="O11" s="6"/>
      <c r="P11" s="6"/>
      <c r="Q11" s="6"/>
      <c r="R11" s="6"/>
      <c r="S11" s="6"/>
      <c r="T11" s="6"/>
      <c r="U11" s="6"/>
      <c r="V11"/>
      <c r="W11"/>
      <c r="X11"/>
      <c r="Y11"/>
    </row>
    <row r="12" spans="2:25" s="2" customFormat="1" x14ac:dyDescent="0.25">
      <c r="B12" s="31" t="s">
        <v>16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6"/>
      <c r="U12" s="6"/>
      <c r="V12"/>
      <c r="W12"/>
      <c r="X12"/>
      <c r="Y12"/>
    </row>
    <row r="13" spans="2:25" s="2" customFormat="1" x14ac:dyDescent="0.25">
      <c r="B13" s="6"/>
      <c r="C13" s="6"/>
      <c r="D13" s="6"/>
      <c r="E13" s="6"/>
      <c r="F13" s="6"/>
      <c r="G13" s="6"/>
      <c r="H13" s="6"/>
      <c r="I13" s="6"/>
      <c r="J13" s="6"/>
      <c r="K13" s="6"/>
      <c r="L13" s="14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2:25" s="2" customFormat="1" x14ac:dyDescent="0.25">
      <c r="B14" s="31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6"/>
      <c r="U14" s="6"/>
      <c r="V14" s="6"/>
      <c r="W14" s="6"/>
      <c r="X14" s="6"/>
      <c r="Y14" s="6"/>
    </row>
    <row r="15" spans="2:25" s="2" customFormat="1" x14ac:dyDescent="0.25"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2:25" s="2" customFormat="1" ht="18.75" x14ac:dyDescent="0.3">
      <c r="B16" s="30" t="s">
        <v>23</v>
      </c>
      <c r="C16" s="30"/>
      <c r="D16" s="30"/>
      <c r="E16" s="30"/>
      <c r="F16" s="3"/>
      <c r="H16" s="29" t="s">
        <v>24</v>
      </c>
      <c r="L16" s="1"/>
    </row>
    <row r="17" spans="1:1" x14ac:dyDescent="0.25">
      <c r="A17"/>
    </row>
    <row r="18" spans="1:1" x14ac:dyDescent="0.25">
      <c r="A18"/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</sheetData>
  <mergeCells count="18">
    <mergeCell ref="B1:L1"/>
    <mergeCell ref="B3:B5"/>
    <mergeCell ref="C3:C4"/>
    <mergeCell ref="D3:D4"/>
    <mergeCell ref="H3:H5"/>
    <mergeCell ref="I3:I5"/>
    <mergeCell ref="J3:J5"/>
    <mergeCell ref="K3:K5"/>
    <mergeCell ref="E3:G3"/>
    <mergeCell ref="B16:E16"/>
    <mergeCell ref="B14:S14"/>
    <mergeCell ref="E4:E5"/>
    <mergeCell ref="F4:F5"/>
    <mergeCell ref="G4:G5"/>
    <mergeCell ref="C10:L10"/>
    <mergeCell ref="C11:L11"/>
    <mergeCell ref="B12:S12"/>
    <mergeCell ref="L3:L5"/>
  </mergeCells>
  <pageMargins left="0.7" right="0.7" top="0.75" bottom="0.75" header="0.3" footer="0.3"/>
  <pageSetup paperSize="9"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Осмотр оборудования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Кондратьева Надежда Ивановна</cp:lastModifiedBy>
  <cp:revision/>
  <cp:lastPrinted>2026-03-24T08:41:38Z</cp:lastPrinted>
  <dcterms:created xsi:type="dcterms:W3CDTF">2021-01-25T07:55:43Z</dcterms:created>
  <dcterms:modified xsi:type="dcterms:W3CDTF">2026-06-11T11:31:19Z</dcterms:modified>
  <cp:category/>
  <cp:contentStatus/>
</cp:coreProperties>
</file>