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2.13.100\Files\Экономисты\Ширанкова\2026\ТО Авто 2026\"/>
    </mc:Choice>
  </mc:AlternateContent>
  <bookViews>
    <workbookView xWindow="0" yWindow="0" windowWidth="24585" windowHeight="11055"/>
  </bookViews>
  <sheets>
    <sheet name="Прилож.1 - п.3.7.1" sheetId="9" r:id="rId1"/>
  </sheets>
  <definedNames>
    <definedName name="_xlnm._FilterDatabase" localSheetId="0" hidden="1">'Прилож.1 - п.3.7.1'!$B$4:$M$11</definedName>
    <definedName name="OLE_LINK1" localSheetId="0">'Прилож.1 - п.3.7.1'!$C$5</definedName>
    <definedName name="_xlnm.Print_Area" localSheetId="0">'Прилож.1 - п.3.7.1'!$B$1:$M$12</definedName>
  </definedNames>
  <calcPr calcId="162913" fullPrecision="0"/>
</workbook>
</file>

<file path=xl/calcChain.xml><?xml version="1.0" encoding="utf-8"?>
<calcChain xmlns="http://schemas.openxmlformats.org/spreadsheetml/2006/main">
  <c r="G5" i="9" l="1"/>
  <c r="J5" i="9"/>
  <c r="K5" i="9"/>
  <c r="G6" i="9"/>
  <c r="J6" i="9"/>
  <c r="K6" i="9"/>
  <c r="G7" i="9"/>
  <c r="J7" i="9"/>
  <c r="K7" i="9"/>
  <c r="G8" i="9"/>
  <c r="J8" i="9"/>
  <c r="K8" i="9"/>
  <c r="G9" i="9"/>
  <c r="J9" i="9"/>
  <c r="K9" i="9"/>
  <c r="G10" i="9"/>
  <c r="J10" i="9"/>
  <c r="K10" i="9"/>
  <c r="G11" i="9"/>
  <c r="J11" i="9"/>
  <c r="K11" i="9"/>
  <c r="L11" i="9" l="1"/>
  <c r="L9" i="9" l="1"/>
  <c r="L8" i="9"/>
  <c r="L10" i="9"/>
  <c r="L6" i="9" l="1"/>
  <c r="L5" i="9"/>
  <c r="L7" i="9" l="1"/>
</calcChain>
</file>

<file path=xl/sharedStrings.xml><?xml version="1.0" encoding="utf-8"?>
<sst xmlns="http://schemas.openxmlformats.org/spreadsheetml/2006/main" count="26" uniqueCount="26">
  <si>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</si>
  <si>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</si>
  <si>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</si>
  <si>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</si>
  <si>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&lt;ц&gt; - средн. арифм. величина цены единицы прод-ции, руб.</t>
  </si>
  <si>
    <t xml:space="preserve">                  , руб. </t>
  </si>
  <si>
    <t>Определение и обоснование НМЦК методом сопоставимых рыночных цен (анализ рынка)</t>
  </si>
  <si>
    <t>Номер источника ценовой информации (ИЦИ №i) и цена единицы товара, работы, услуги, представленная i-тым ИЦИ (Цi), руб.</t>
  </si>
  <si>
    <t>V - коэф-нт вариации</t>
  </si>
  <si>
    <t>v - кол-во (объем) закупаемого товара (работы, услуги), шт.</t>
  </si>
  <si>
    <t xml:space="preserve">ИЦИ №2
</t>
  </si>
  <si>
    <t xml:space="preserve">ИЦИ №3
</t>
  </si>
  <si>
    <t xml:space="preserve">ИЦИ №1
</t>
  </si>
  <si>
    <t>средняя цена</t>
  </si>
  <si>
    <r>
      <rPr>
        <b/>
        <sz val="9"/>
        <color indexed="8"/>
        <rFont val="Times New Roman"/>
        <family val="1"/>
        <charset val="204"/>
      </rPr>
      <t>n - кол-во значений, используемых в расчете</t>
    </r>
  </si>
  <si>
    <t>Подготовил: Начальник транспортного отдела                                  Лебедев В. С.</t>
  </si>
  <si>
    <t>Текущий ремонт</t>
  </si>
  <si>
    <t>Кузовной ремонт</t>
  </si>
  <si>
    <t>Малярные работы</t>
  </si>
  <si>
    <t>Электротехнические работы</t>
  </si>
  <si>
    <t>Диагностические работы</t>
  </si>
  <si>
    <t>Техническое обслуживание</t>
  </si>
  <si>
    <t>Стоимость полной номенклатуры запчастей</t>
  </si>
  <si>
    <t>Максимальное значение цены</t>
  </si>
  <si>
    <t xml:space="preserve"> </t>
  </si>
  <si>
    <t>Оказание услуг по ремонту и техническому обслуживанию транспортных средств в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</si>
</sst>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10"/>
      <name val="Arial Cyr"/>
      <family val="2"/>
      <charset val="204"/>
    </font>
    <font>
      <b/>
      <sz val="16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sz val="9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46">
    <xf numFmtId="0" fontId="0" fillId="0" borderId="0" xfId="0"/>
    <xf numFmtId="0" fontId="1" fillId="0" borderId="0" xfId="0" applyFont="1" applyAlignment="1">
      <alignment vertical="center" wrapText="1"/>
    </xf>
    <xf numFmtId="4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7" fillId="0" borderId="0" xfId="0" applyFont="1"/>
    <xf numFmtId="4" fontId="0" fillId="0" borderId="0" xfId="0" applyNumberFormat="1"/>
    <xf numFmtId="164" fontId="10" fillId="0" borderId="0" xfId="0" applyNumberFormat="1" applyFont="1"/>
    <xf numFmtId="164" fontId="11" fillId="0" borderId="0" xfId="0" applyNumberFormat="1" applyFont="1"/>
    <xf numFmtId="0" fontId="6" fillId="0" borderId="1" xfId="0" applyFont="1" applyBorder="1" applyAlignment="1">
      <alignment horizontal="justify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4" fontId="8" fillId="2" borderId="1" xfId="0" applyNumberFormat="1" applyFont="1" applyFill="1" applyBorder="1" applyAlignment="1">
      <alignment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15" fillId="0" borderId="1" xfId="1" applyNumberFormat="1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 wrapText="1"/>
    </xf>
    <xf numFmtId="0" fontId="15" fillId="0" borderId="3" xfId="1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justify" vertical="center" wrapText="1"/>
    </xf>
    <xf numFmtId="4" fontId="6" fillId="0" borderId="9" xfId="0" applyNumberFormat="1" applyFont="1" applyBorder="1" applyAlignment="1">
      <alignment horizontal="center" vertical="center" wrapText="1"/>
    </xf>
    <xf numFmtId="4" fontId="6" fillId="3" borderId="6" xfId="0" applyNumberFormat="1" applyFont="1" applyFill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 wrapText="1"/>
    </xf>
    <xf numFmtId="0" fontId="15" fillId="0" borderId="7" xfId="1" applyNumberFormat="1" applyFont="1" applyBorder="1" applyAlignment="1">
      <alignment horizontal="center" vertical="center" wrapText="1"/>
    </xf>
    <xf numFmtId="4" fontId="6" fillId="0" borderId="6" xfId="0" applyNumberFormat="1" applyFont="1" applyFill="1" applyBorder="1" applyAlignment="1">
      <alignment horizontal="center" vertical="center" wrapText="1"/>
    </xf>
    <xf numFmtId="10" fontId="6" fillId="0" borderId="6" xfId="0" applyNumberFormat="1" applyFont="1" applyFill="1" applyBorder="1" applyAlignment="1">
      <alignment horizontal="center" vertical="center" wrapText="1"/>
    </xf>
    <xf numFmtId="0" fontId="0" fillId="0" borderId="10" xfId="0" applyBorder="1"/>
    <xf numFmtId="0" fontId="4" fillId="0" borderId="12" xfId="0" applyFont="1" applyBorder="1" applyAlignment="1">
      <alignment horizontal="right" vertical="center" wrapText="1"/>
    </xf>
    <xf numFmtId="4" fontId="3" fillId="2" borderId="8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right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352425</xdr:rowOff>
    </xdr:from>
    <xdr:to>
      <xdr:col>6</xdr:col>
      <xdr:colOff>561975</xdr:colOff>
      <xdr:row>2</xdr:row>
      <xdr:rowOff>685800</xdr:rowOff>
    </xdr:to>
    <xdr:pic>
      <xdr:nvPicPr>
        <xdr:cNvPr id="2056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590925" y="3314700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2</xdr:row>
      <xdr:rowOff>133350</xdr:rowOff>
    </xdr:from>
    <xdr:to>
      <xdr:col>12</xdr:col>
      <xdr:colOff>1047750</xdr:colOff>
      <xdr:row>2</xdr:row>
      <xdr:rowOff>485775</xdr:rowOff>
    </xdr:to>
    <xdr:pic>
      <xdr:nvPicPr>
        <xdr:cNvPr id="2056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7934325" y="3095625"/>
          <a:ext cx="9810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</xdr:colOff>
      <xdr:row>2</xdr:row>
      <xdr:rowOff>514350</xdr:rowOff>
    </xdr:from>
    <xdr:to>
      <xdr:col>10</xdr:col>
      <xdr:colOff>866775</xdr:colOff>
      <xdr:row>3</xdr:row>
      <xdr:rowOff>0</xdr:rowOff>
    </xdr:to>
    <xdr:pic>
      <xdr:nvPicPr>
        <xdr:cNvPr id="20569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67450" y="34766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2</xdr:row>
      <xdr:rowOff>771525</xdr:rowOff>
    </xdr:from>
    <xdr:to>
      <xdr:col>11</xdr:col>
      <xdr:colOff>704850</xdr:colOff>
      <xdr:row>3</xdr:row>
      <xdr:rowOff>30307</xdr:rowOff>
    </xdr:to>
    <xdr:pic>
      <xdr:nvPicPr>
        <xdr:cNvPr id="20570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181850" y="373380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47625</xdr:colOff>
      <xdr:row>1</xdr:row>
      <xdr:rowOff>238125</xdr:rowOff>
    </xdr:from>
    <xdr:to>
      <xdr:col>12</xdr:col>
      <xdr:colOff>647700</xdr:colOff>
      <xdr:row>1</xdr:row>
      <xdr:rowOff>571500</xdr:rowOff>
    </xdr:to>
    <xdr:pic>
      <xdr:nvPicPr>
        <xdr:cNvPr id="2057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7915275" y="2324100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M20"/>
  <sheetViews>
    <sheetView tabSelected="1" zoomScale="110" zoomScaleNormal="110" workbookViewId="0">
      <selection activeCell="M22" sqref="M22"/>
    </sheetView>
  </sheetViews>
  <sheetFormatPr defaultRowHeight="15.75" x14ac:dyDescent="0.25"/>
  <cols>
    <col min="1" max="1" width="4.140625" customWidth="1"/>
    <col min="2" max="2" width="15.140625" customWidth="1"/>
    <col min="3" max="3" width="30.7109375" style="8" customWidth="1"/>
    <col min="4" max="4" width="12" style="3" customWidth="1"/>
    <col min="5" max="5" width="13.140625" style="6" customWidth="1"/>
    <col min="6" max="6" width="11.42578125" style="5" customWidth="1"/>
    <col min="7" max="7" width="13.140625" customWidth="1"/>
    <col min="8" max="8" width="8.42578125" customWidth="1"/>
    <col min="9" max="9" width="8.85546875" customWidth="1"/>
    <col min="10" max="10" width="12.85546875" customWidth="1"/>
    <col min="11" max="11" width="13.140625" customWidth="1"/>
    <col min="12" max="12" width="11.28515625" customWidth="1"/>
    <col min="13" max="13" width="16" customWidth="1"/>
  </cols>
  <sheetData>
    <row r="1" spans="1:13" ht="33.75" customHeight="1" x14ac:dyDescent="0.25">
      <c r="A1" t="s">
        <v>24</v>
      </c>
      <c r="B1" s="44" t="s">
        <v>6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ht="48" customHeight="1" x14ac:dyDescent="0.25">
      <c r="A2" s="38" t="s">
        <v>0</v>
      </c>
      <c r="B2" s="38"/>
      <c r="C2" s="45" t="s">
        <v>3</v>
      </c>
      <c r="D2" s="45" t="s">
        <v>7</v>
      </c>
      <c r="E2" s="45"/>
      <c r="F2" s="45"/>
      <c r="G2" s="45"/>
      <c r="H2" s="45" t="s">
        <v>9</v>
      </c>
      <c r="I2" s="45" t="s">
        <v>14</v>
      </c>
      <c r="J2" s="43" t="s">
        <v>2</v>
      </c>
      <c r="K2" s="43"/>
      <c r="L2" s="43"/>
      <c r="M2" s="13" t="s">
        <v>5</v>
      </c>
    </row>
    <row r="3" spans="1:13" ht="60" x14ac:dyDescent="0.25">
      <c r="A3" s="39"/>
      <c r="B3" s="39"/>
      <c r="C3" s="45"/>
      <c r="D3" s="26" t="s">
        <v>12</v>
      </c>
      <c r="E3" s="26" t="s">
        <v>10</v>
      </c>
      <c r="F3" s="26" t="s">
        <v>11</v>
      </c>
      <c r="G3" s="14"/>
      <c r="H3" s="45"/>
      <c r="I3" s="45"/>
      <c r="J3" s="15" t="s">
        <v>4</v>
      </c>
      <c r="K3" s="16" t="s">
        <v>1</v>
      </c>
      <c r="L3" s="16" t="s">
        <v>8</v>
      </c>
      <c r="M3" s="17" t="s">
        <v>13</v>
      </c>
    </row>
    <row r="4" spans="1:13" ht="15" x14ac:dyDescent="0.25">
      <c r="A4" s="18">
        <v>1</v>
      </c>
      <c r="B4" s="18">
        <v>2</v>
      </c>
      <c r="C4" s="19">
        <v>3</v>
      </c>
      <c r="D4" s="18">
        <v>4</v>
      </c>
      <c r="E4" s="18">
        <v>5</v>
      </c>
      <c r="F4" s="18">
        <v>6</v>
      </c>
      <c r="G4" s="18">
        <v>7</v>
      </c>
      <c r="H4" s="18">
        <v>8</v>
      </c>
      <c r="I4" s="18">
        <v>9</v>
      </c>
      <c r="J4" s="18">
        <v>10</v>
      </c>
      <c r="K4" s="18">
        <v>11</v>
      </c>
      <c r="L4" s="18">
        <v>12</v>
      </c>
      <c r="M4" s="18">
        <v>13</v>
      </c>
    </row>
    <row r="5" spans="1:13" ht="15" x14ac:dyDescent="0.25">
      <c r="A5" s="40">
        <v>1</v>
      </c>
      <c r="B5" s="40" t="s">
        <v>25</v>
      </c>
      <c r="C5" s="12" t="s">
        <v>16</v>
      </c>
      <c r="D5" s="20">
        <v>1800</v>
      </c>
      <c r="E5" s="27">
        <v>1700</v>
      </c>
      <c r="F5" s="21">
        <v>1900</v>
      </c>
      <c r="G5" s="20">
        <f t="shared" ref="G5:G6" si="0">D5+E5+F5</f>
        <v>5400</v>
      </c>
      <c r="H5" s="22">
        <v>1</v>
      </c>
      <c r="I5" s="18">
        <v>3</v>
      </c>
      <c r="J5" s="23">
        <f t="shared" ref="J5:J6" si="1">AVERAGE(D5:F5)</f>
        <v>1800</v>
      </c>
      <c r="K5" s="23">
        <f t="shared" ref="K5:K6" si="2">STDEV(D5:F5)</f>
        <v>100</v>
      </c>
      <c r="L5" s="24">
        <f t="shared" ref="L5:L6" si="3">K5/J5</f>
        <v>5.5599999999999997E-2</v>
      </c>
      <c r="M5" s="27">
        <v>1700</v>
      </c>
    </row>
    <row r="6" spans="1:13" ht="15" x14ac:dyDescent="0.25">
      <c r="A6" s="41"/>
      <c r="B6" s="41"/>
      <c r="C6" s="12" t="s">
        <v>17</v>
      </c>
      <c r="D6" s="20">
        <v>1800</v>
      </c>
      <c r="E6" s="27">
        <v>1700</v>
      </c>
      <c r="F6" s="21">
        <v>1900</v>
      </c>
      <c r="G6" s="20">
        <f t="shared" si="0"/>
        <v>5400</v>
      </c>
      <c r="H6" s="25">
        <v>1</v>
      </c>
      <c r="I6" s="18">
        <v>3</v>
      </c>
      <c r="J6" s="23">
        <f t="shared" si="1"/>
        <v>1800</v>
      </c>
      <c r="K6" s="23">
        <f t="shared" si="2"/>
        <v>100</v>
      </c>
      <c r="L6" s="24">
        <f t="shared" si="3"/>
        <v>5.5599999999999997E-2</v>
      </c>
      <c r="M6" s="27">
        <v>1700</v>
      </c>
    </row>
    <row r="7" spans="1:13" ht="15" x14ac:dyDescent="0.25">
      <c r="A7" s="41"/>
      <c r="B7" s="41"/>
      <c r="C7" s="12" t="s">
        <v>18</v>
      </c>
      <c r="D7" s="20">
        <v>1800</v>
      </c>
      <c r="E7" s="27">
        <v>1700</v>
      </c>
      <c r="F7" s="21">
        <v>1900</v>
      </c>
      <c r="G7" s="20">
        <f t="shared" ref="G7:G9" si="4">D7+E7+F7</f>
        <v>5400</v>
      </c>
      <c r="H7" s="22">
        <v>1</v>
      </c>
      <c r="I7" s="18">
        <v>3</v>
      </c>
      <c r="J7" s="23">
        <f t="shared" ref="J7:J9" si="5">AVERAGE(D7:F7)</f>
        <v>1800</v>
      </c>
      <c r="K7" s="23">
        <f t="shared" ref="K7:K9" si="6">STDEV(D7:F7)</f>
        <v>100</v>
      </c>
      <c r="L7" s="24">
        <f t="shared" ref="L7:L9" si="7">K7/J7</f>
        <v>5.5599999999999997E-2</v>
      </c>
      <c r="M7" s="27">
        <v>1700</v>
      </c>
    </row>
    <row r="8" spans="1:13" ht="15" x14ac:dyDescent="0.25">
      <c r="A8" s="41"/>
      <c r="B8" s="41"/>
      <c r="C8" s="12" t="s">
        <v>19</v>
      </c>
      <c r="D8" s="20">
        <v>1800</v>
      </c>
      <c r="E8" s="27">
        <v>1700</v>
      </c>
      <c r="F8" s="21">
        <v>1900</v>
      </c>
      <c r="G8" s="20">
        <f t="shared" si="4"/>
        <v>5400</v>
      </c>
      <c r="H8" s="25">
        <v>1</v>
      </c>
      <c r="I8" s="18">
        <v>3</v>
      </c>
      <c r="J8" s="23">
        <f t="shared" si="5"/>
        <v>1800</v>
      </c>
      <c r="K8" s="23">
        <f t="shared" si="6"/>
        <v>100</v>
      </c>
      <c r="L8" s="24">
        <f t="shared" si="7"/>
        <v>5.5599999999999997E-2</v>
      </c>
      <c r="M8" s="27">
        <v>1700</v>
      </c>
    </row>
    <row r="9" spans="1:13" ht="15" x14ac:dyDescent="0.25">
      <c r="A9" s="41"/>
      <c r="B9" s="41"/>
      <c r="C9" s="12" t="s">
        <v>20</v>
      </c>
      <c r="D9" s="20">
        <v>1800</v>
      </c>
      <c r="E9" s="27">
        <v>1700</v>
      </c>
      <c r="F9" s="21">
        <v>1900</v>
      </c>
      <c r="G9" s="20">
        <f t="shared" si="4"/>
        <v>5400</v>
      </c>
      <c r="H9" s="25">
        <v>1</v>
      </c>
      <c r="I9" s="18">
        <v>3</v>
      </c>
      <c r="J9" s="23">
        <f t="shared" si="5"/>
        <v>1800</v>
      </c>
      <c r="K9" s="23">
        <f t="shared" si="6"/>
        <v>100</v>
      </c>
      <c r="L9" s="24">
        <f t="shared" si="7"/>
        <v>5.5599999999999997E-2</v>
      </c>
      <c r="M9" s="27">
        <v>1700</v>
      </c>
    </row>
    <row r="10" spans="1:13" ht="15" x14ac:dyDescent="0.25">
      <c r="A10" s="41"/>
      <c r="B10" s="41"/>
      <c r="C10" s="12" t="s">
        <v>21</v>
      </c>
      <c r="D10" s="20">
        <v>1800</v>
      </c>
      <c r="E10" s="27">
        <v>1700</v>
      </c>
      <c r="F10" s="21">
        <v>1900</v>
      </c>
      <c r="G10" s="20">
        <f t="shared" ref="G10:G11" si="8">D10+E10+F10</f>
        <v>5400</v>
      </c>
      <c r="H10" s="25">
        <v>1</v>
      </c>
      <c r="I10" s="18">
        <v>3</v>
      </c>
      <c r="J10" s="23">
        <f t="shared" ref="J10:J11" si="9">AVERAGE(D10:F10)</f>
        <v>1800</v>
      </c>
      <c r="K10" s="23">
        <f t="shared" ref="K10:K11" si="10">STDEV(D10:F10)</f>
        <v>100</v>
      </c>
      <c r="L10" s="24">
        <f t="shared" ref="L10:L11" si="11">K10/J10</f>
        <v>5.5599999999999997E-2</v>
      </c>
      <c r="M10" s="27">
        <v>1700</v>
      </c>
    </row>
    <row r="11" spans="1:13" ht="22.5" customHeight="1" thickBot="1" x14ac:dyDescent="0.3">
      <c r="A11" s="41"/>
      <c r="B11" s="41"/>
      <c r="C11" s="28" t="s">
        <v>22</v>
      </c>
      <c r="D11" s="29">
        <v>101268801.95999999</v>
      </c>
      <c r="E11" s="30">
        <v>98417222.049999997</v>
      </c>
      <c r="F11" s="31">
        <v>103857871.04000001</v>
      </c>
      <c r="G11" s="29">
        <f t="shared" si="8"/>
        <v>303543895.05000001</v>
      </c>
      <c r="H11" s="32">
        <v>1</v>
      </c>
      <c r="I11" s="19">
        <v>3</v>
      </c>
      <c r="J11" s="33">
        <f t="shared" si="9"/>
        <v>101181298.34999999</v>
      </c>
      <c r="K11" s="33">
        <f t="shared" si="10"/>
        <v>2721379.8</v>
      </c>
      <c r="L11" s="34">
        <f t="shared" si="11"/>
        <v>2.69E-2</v>
      </c>
      <c r="M11" s="30">
        <v>98417222.049999997</v>
      </c>
    </row>
    <row r="12" spans="1:13" ht="14.25" customHeight="1" thickBot="1" x14ac:dyDescent="0.3">
      <c r="A12" s="35"/>
      <c r="B12" s="42" t="s">
        <v>23</v>
      </c>
      <c r="C12" s="42"/>
      <c r="D12" s="42"/>
      <c r="E12" s="42"/>
      <c r="F12" s="42"/>
      <c r="G12" s="42"/>
      <c r="H12" s="42"/>
      <c r="I12" s="42"/>
      <c r="J12" s="42"/>
      <c r="K12" s="42"/>
      <c r="L12" s="36"/>
      <c r="M12" s="37">
        <v>420000</v>
      </c>
    </row>
    <row r="13" spans="1:13" ht="14.25" customHeight="1" x14ac:dyDescent="0.25">
      <c r="A13" s="1"/>
      <c r="B13" s="1"/>
      <c r="C13" s="7"/>
      <c r="D13" s="4"/>
      <c r="E13" s="4"/>
      <c r="F13" s="4"/>
      <c r="G13" s="1"/>
      <c r="H13" s="1"/>
      <c r="I13" s="1"/>
      <c r="J13" s="2"/>
      <c r="K13" s="1"/>
      <c r="L13" s="1"/>
      <c r="M13" s="2"/>
    </row>
    <row r="14" spans="1:13" ht="14.25" customHeight="1" x14ac:dyDescent="0.35">
      <c r="B14" t="s">
        <v>15</v>
      </c>
      <c r="M14" s="10"/>
    </row>
    <row r="15" spans="1:13" x14ac:dyDescent="0.25">
      <c r="G15" s="9"/>
      <c r="K15" s="11"/>
      <c r="L15" s="11"/>
      <c r="M15" s="9"/>
    </row>
    <row r="16" spans="1:13" x14ac:dyDescent="0.25">
      <c r="K16" s="11"/>
      <c r="L16" s="11"/>
    </row>
    <row r="17" ht="14.25" customHeight="1" x14ac:dyDescent="0.25"/>
    <row r="18" hidden="1" x14ac:dyDescent="0.25"/>
    <row r="19" hidden="1" x14ac:dyDescent="0.25"/>
    <row r="20" hidden="1" x14ac:dyDescent="0.25"/>
  </sheetData>
  <autoFilter ref="B4:M11"/>
  <mergeCells count="11">
    <mergeCell ref="B1:M1"/>
    <mergeCell ref="B2:B3"/>
    <mergeCell ref="C2:C3"/>
    <mergeCell ref="D2:G2"/>
    <mergeCell ref="H2:H3"/>
    <mergeCell ref="I2:I3"/>
    <mergeCell ref="A2:A3"/>
    <mergeCell ref="B5:B11"/>
    <mergeCell ref="A5:A11"/>
    <mergeCell ref="B12:K12"/>
    <mergeCell ref="J2:L2"/>
  </mergeCells>
  <pageMargins left="0.39370078740157483" right="0.39370078740157483" top="0.59055118110236227" bottom="0.59055118110236227" header="0" footer="0"/>
  <pageSetup paperSize="9" scale="8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Прилож.1 - п.3.7.1</vt:lpstr>
      <vt:lpstr>'Прилож.1 - п.3.7.1'!OLE_LINK1</vt:lpstr>
      <vt:lpstr>'Прилож.1 - п.3.7.1'!Область_печати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Грушева Юля</cp:lastModifiedBy>
  <cp:lastPrinted>2026-05-04T12:49:03Z</cp:lastPrinted>
  <dcterms:created xsi:type="dcterms:W3CDTF">2011-08-15T06:57:36Z</dcterms:created>
  <dcterms:modified xsi:type="dcterms:W3CDTF">2026-06-10T11:45:20Z</dcterms:modified>
</cp:coreProperties>
</file>