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vorov2016\folder_UsersAll\_Калякина (ЗАКУПКИ)\Таблички изготовление\"/>
    </mc:Choice>
  </mc:AlternateContent>
  <bookViews>
    <workbookView xWindow="0" yWindow="0" windowWidth="28800" windowHeight="11700"/>
  </bookViews>
  <sheets>
    <sheet name="Обосн.НМЦК от 100т.р.(к сл.зап)" sheetId="4" r:id="rId1"/>
  </sheets>
  <definedNames>
    <definedName name="_xlnm.Print_Area" localSheetId="0">'Обосн.НМЦК от 100т.р.(к сл.зап)'!$A$1:$S$21</definedName>
  </definedNames>
  <calcPr calcId="162913" refMode="R1C1"/>
</workbook>
</file>

<file path=xl/calcChain.xml><?xml version="1.0" encoding="utf-8"?>
<calcChain xmlns="http://schemas.openxmlformats.org/spreadsheetml/2006/main">
  <c r="J12" i="4" l="1"/>
  <c r="M12" i="4"/>
  <c r="N12" i="4" s="1"/>
  <c r="O12" i="4" s="1"/>
  <c r="J13" i="4"/>
  <c r="M13" i="4"/>
  <c r="N13" i="4" s="1"/>
  <c r="O13" i="4" s="1"/>
  <c r="J14" i="4"/>
  <c r="M14" i="4"/>
  <c r="N14" i="4" s="1"/>
  <c r="O14" i="4" s="1"/>
  <c r="J15" i="4"/>
  <c r="M15" i="4"/>
  <c r="N15" i="4" s="1"/>
  <c r="O15" i="4" s="1"/>
  <c r="J16" i="4"/>
  <c r="M16" i="4"/>
  <c r="N16" i="4"/>
  <c r="O16" i="4" s="1"/>
  <c r="J17" i="4"/>
  <c r="M17" i="4"/>
  <c r="N17" i="4"/>
  <c r="O17" i="4" s="1"/>
  <c r="J18" i="4"/>
  <c r="M18" i="4"/>
  <c r="N18" i="4" s="1"/>
  <c r="O18" i="4" s="1"/>
  <c r="M11" i="4" l="1"/>
  <c r="N11" i="4" s="1"/>
  <c r="O11" i="4" s="1"/>
  <c r="J11" i="4"/>
</calcChain>
</file>

<file path=xl/sharedStrings.xml><?xml version="1.0" encoding="utf-8"?>
<sst xmlns="http://schemas.openxmlformats.org/spreadsheetml/2006/main" count="72" uniqueCount="35">
  <si>
    <t xml:space="preserve">                                      Расчет начальной (максимальной) цены контракта:                              </t>
  </si>
  <si>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</si>
  <si>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</si>
  <si>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</si>
  <si>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</si>
  <si>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</si>
  <si>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</si>
  <si>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</si>
  <si>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</si>
  <si>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</si>
  <si>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</si>
  <si>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</si>
  <si>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 xml:space="preserve">Начальная (максимальная) цена договора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Начальная максимальная цена договора рассчитана методом сопоставимых рыночных цен (анализа рынка).
В соответствии с п. 3.7.4 Методических рекомендаций и ч.18 ст.22 Закона 44 ФЗ, использовалось 3 источника ценовой информации, полученных методом осуществления сбора и анализа общедоступной ценовой информации, расположенной в информационной сети Интернет, признаваемые в соответствии с гражданским законодательством публичной офертой. Начальная (максимальная) цена контракта НМЦК рассчитана Заказчиком по формуле, определенной п. 3.21 Методических рекомендаций.
</t>
  </si>
  <si>
    <t>v - кол-во (объем) закупаемого товара (работы, услуги), шт.</t>
  </si>
  <si>
    <t>Ед. изм. по ОКЕИ</t>
  </si>
  <si>
    <t>КТРУ</t>
  </si>
  <si>
    <t>ККН</t>
  </si>
  <si>
    <t>-</t>
  </si>
  <si>
    <t>ОКПД 2</t>
  </si>
  <si>
    <t>Значение предельной цен ытовара в соответствии с распоряжением Комитета по государственноум заказу Санкт-Петербурга от 31.05.2018 № 100-р</t>
  </si>
  <si>
    <t>Минимальное значение цены, руб.</t>
  </si>
  <si>
    <r>
      <t xml:space="preserve">ИЦИ№2  </t>
    </r>
    <r>
      <rPr>
        <b/>
        <sz val="10"/>
        <color rgb="FFFF0000"/>
        <rFont val="Times New Roman"/>
        <family val="1"/>
        <charset val="204"/>
      </rPr>
      <t>КП от 28.05.2026 № 2</t>
    </r>
  </si>
  <si>
    <r>
      <t xml:space="preserve">ИЦИ№1  </t>
    </r>
    <r>
      <rPr>
        <b/>
        <sz val="10"/>
        <color rgb="FFFF0000"/>
        <rFont val="Times New Roman"/>
        <family val="1"/>
        <charset val="204"/>
      </rPr>
      <t>КП от 28.05.2026 № 1</t>
    </r>
  </si>
  <si>
    <r>
      <t xml:space="preserve">ИЦИ№3 </t>
    </r>
    <r>
      <rPr>
        <b/>
        <sz val="10"/>
        <color rgb="FFFF0000"/>
        <rFont val="Times New Roman"/>
        <family val="1"/>
        <charset val="204"/>
      </rPr>
      <t>КП от 28.05.2026 № 3</t>
    </r>
  </si>
  <si>
    <t>ВСЕГО</t>
  </si>
  <si>
    <t>Услуга по изготовлению таблички на дверь (табличка 320х130мм.- 2 штуки)</t>
  </si>
  <si>
    <t>Услуга по изготовлению таблички на дверь (табличка 320х290мм.с двумя карманами 230х55мм.)</t>
  </si>
  <si>
    <t>Услуга по изготовлению таблички на дверь (табличка 320х655мм.с восьмью карманами 230х55мм.)</t>
  </si>
  <si>
    <t>Услуга по изготовлению таблички на дверь (табличка 320х340мм.с двумя карманами 230х55мм.)</t>
  </si>
  <si>
    <t>Услуга по изготовлению таблички на дверь (табличка 320х110мм.)</t>
  </si>
  <si>
    <t>Услуга по изготовлению таблички на дверь (табличка 320х130мм.с одним карманом 230х55мм.)</t>
  </si>
  <si>
    <t>Услуга по изготовлению таблички на дверь (табличка 320х560мм.с шестью карманами 230х55мм.)</t>
  </si>
  <si>
    <t>Услуга по изготовлению таблички на дверь (табличка 320х270мм.с тремя карманами 230х55мм.)</t>
  </si>
  <si>
    <t>18.12.16.000</t>
  </si>
  <si>
    <t>ус.ед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</si>
</sst>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0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2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6" fillId="0" borderId="0"/>
    <xf numFmtId="164" fontId="6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8" fillId="0" borderId="0"/>
  </cellStyleXfs>
  <cellXfs count="56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0" fontId="5" fillId="0" borderId="0" xfId="6" applyFont="1" applyAlignment="1">
      <alignment horizontal="left" vertical="top" wrapText="1"/>
    </xf>
    <xf numFmtId="0" fontId="11" fillId="0" borderId="0" xfId="6" applyFont="1" applyBorder="1" applyAlignment="1">
      <alignment vertical="center" wrapText="1"/>
    </xf>
    <xf numFmtId="0" fontId="13" fillId="0" borderId="1" xfId="6" applyFont="1" applyBorder="1" applyAlignment="1">
      <alignment vertical="top" wrapText="1"/>
    </xf>
    <xf numFmtId="0" fontId="12" fillId="0" borderId="1" xfId="6" applyFont="1" applyBorder="1" applyAlignment="1">
      <alignment horizontal="center" vertical="top" wrapText="1"/>
    </xf>
    <xf numFmtId="0" fontId="16" fillId="0" borderId="1" xfId="6" applyFont="1" applyBorder="1" applyAlignment="1">
      <alignment horizontal="center" vertical="center" wrapText="1"/>
    </xf>
    <xf numFmtId="164" fontId="12" fillId="0" borderId="1" xfId="7" applyFont="1" applyBorder="1" applyAlignment="1">
      <alignment horizontal="center" vertical="center" wrapText="1"/>
    </xf>
    <xf numFmtId="4" fontId="11" fillId="0" borderId="1" xfId="6" applyNumberFormat="1" applyFont="1" applyFill="1" applyBorder="1" applyAlignment="1">
      <alignment horizontal="center" vertical="center" wrapText="1"/>
    </xf>
    <xf numFmtId="2" fontId="11" fillId="0" borderId="1" xfId="6" applyNumberFormat="1" applyFont="1" applyFill="1" applyBorder="1" applyAlignment="1">
      <alignment horizontal="center" vertical="center" wrapText="1"/>
    </xf>
    <xf numFmtId="10" fontId="11" fillId="0" borderId="1" xfId="6" applyNumberFormat="1" applyFont="1" applyFill="1" applyBorder="1" applyAlignment="1">
      <alignment horizontal="center" vertical="center" wrapText="1"/>
    </xf>
    <xf numFmtId="0" fontId="4" fillId="0" borderId="0" xfId="6" applyFont="1" applyFill="1"/>
    <xf numFmtId="0" fontId="4" fillId="0" borderId="0" xfId="6" applyFont="1" applyFill="1" applyAlignment="1">
      <alignment horizontal="left"/>
    </xf>
    <xf numFmtId="0" fontId="15" fillId="0" borderId="4" xfId="6" applyFont="1" applyBorder="1" applyAlignment="1">
      <alignment horizontal="center" vertical="center" wrapText="1"/>
    </xf>
    <xf numFmtId="164" fontId="4" fillId="0" borderId="0" xfId="6" applyNumberFormat="1" applyFont="1"/>
    <xf numFmtId="2" fontId="4" fillId="0" borderId="0" xfId="6" applyNumberFormat="1" applyFont="1"/>
    <xf numFmtId="0" fontId="11" fillId="0" borderId="5" xfId="6" applyFont="1" applyBorder="1" applyAlignment="1">
      <alignment horizontal="center" vertical="center" wrapText="1"/>
    </xf>
    <xf numFmtId="0" fontId="11" fillId="2" borderId="1" xfId="6" applyFont="1" applyFill="1" applyBorder="1" applyAlignment="1">
      <alignment horizontal="center" vertical="center" wrapText="1"/>
    </xf>
    <xf numFmtId="0" fontId="5" fillId="2" borderId="1" xfId="6" applyFont="1" applyFill="1" applyBorder="1" applyAlignment="1">
      <alignment horizontal="center" vertical="top" wrapText="1"/>
    </xf>
    <xf numFmtId="164" fontId="11" fillId="2" borderId="1" xfId="8" applyFont="1" applyFill="1" applyBorder="1" applyAlignment="1">
      <alignment horizontal="center" vertical="center" wrapText="1"/>
    </xf>
    <xf numFmtId="0" fontId="19" fillId="0" borderId="0" xfId="0" applyFont="1" applyAlignment="1">
      <alignment horizontal="justify" vertical="center"/>
    </xf>
    <xf numFmtId="0" fontId="11" fillId="0" borderId="0" xfId="6" applyFont="1" applyBorder="1" applyAlignment="1">
      <alignment vertical="center" wrapText="1"/>
    </xf>
    <xf numFmtId="0" fontId="4" fillId="0" borderId="1" xfId="6" applyFont="1" applyBorder="1" applyAlignment="1">
      <alignment horizontal="center" vertical="center"/>
    </xf>
    <xf numFmtId="2" fontId="5" fillId="0" borderId="0" xfId="6" applyNumberFormat="1" applyFont="1" applyAlignment="1">
      <alignment horizontal="left" vertical="top" wrapText="1"/>
    </xf>
    <xf numFmtId="2" fontId="4" fillId="0" borderId="0" xfId="6" applyNumberFormat="1" applyFont="1" applyFill="1"/>
    <xf numFmtId="0" fontId="16" fillId="0" borderId="1" xfId="6" applyNumberFormat="1" applyFont="1" applyBorder="1" applyAlignment="1">
      <alignment horizontal="center" vertical="center" wrapText="1"/>
    </xf>
    <xf numFmtId="166" fontId="11" fillId="0" borderId="1" xfId="0" applyNumberFormat="1" applyFont="1" applyFill="1" applyBorder="1" applyAlignment="1">
      <alignment horizontal="center" vertical="center" shrinkToFit="1"/>
    </xf>
    <xf numFmtId="0" fontId="12" fillId="0" borderId="1" xfId="6" applyFont="1" applyBorder="1" applyAlignment="1">
      <alignment horizontal="center" vertical="center" wrapText="1"/>
    </xf>
    <xf numFmtId="0" fontId="4" fillId="0" borderId="5" xfId="6" applyFont="1" applyBorder="1" applyAlignment="1">
      <alignment horizontal="center" vertical="center"/>
    </xf>
    <xf numFmtId="0" fontId="16" fillId="0" borderId="3" xfId="6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top" wrapText="1"/>
    </xf>
    <xf numFmtId="0" fontId="12" fillId="0" borderId="1" xfId="6" applyFont="1" applyBorder="1" applyAlignment="1">
      <alignment horizontal="center" vertical="center" textRotation="90" wrapText="1"/>
    </xf>
    <xf numFmtId="0" fontId="12" fillId="0" borderId="3" xfId="6" applyFont="1" applyBorder="1" applyAlignment="1">
      <alignment horizontal="left" vertical="center" wrapText="1"/>
    </xf>
    <xf numFmtId="0" fontId="12" fillId="0" borderId="2" xfId="6" applyFont="1" applyBorder="1" applyAlignment="1">
      <alignment horizontal="left" vertical="center" wrapText="1"/>
    </xf>
    <xf numFmtId="2" fontId="12" fillId="0" borderId="3" xfId="6" applyNumberFormat="1" applyFont="1" applyBorder="1" applyAlignment="1">
      <alignment horizontal="center" vertical="center" textRotation="90" wrapText="1"/>
    </xf>
    <xf numFmtId="2" fontId="12" fillId="0" borderId="2" xfId="6" applyNumberFormat="1" applyFont="1" applyBorder="1" applyAlignment="1">
      <alignment horizontal="center" vertical="center" textRotation="90" wrapText="1"/>
    </xf>
    <xf numFmtId="0" fontId="12" fillId="0" borderId="4" xfId="6" applyFont="1" applyBorder="1" applyAlignment="1">
      <alignment horizontal="right" vertical="center" wrapText="1"/>
    </xf>
    <xf numFmtId="0" fontId="12" fillId="0" borderId="7" xfId="6" applyFont="1" applyBorder="1" applyAlignment="1">
      <alignment horizontal="right" vertical="center" wrapText="1"/>
    </xf>
    <xf numFmtId="0" fontId="12" fillId="0" borderId="6" xfId="6" applyFont="1" applyBorder="1" applyAlignment="1">
      <alignment horizontal="right" vertical="center" wrapText="1"/>
    </xf>
    <xf numFmtId="0" fontId="12" fillId="0" borderId="5" xfId="6" applyFont="1" applyBorder="1" applyAlignment="1">
      <alignment horizontal="right" vertical="center" wrapText="1"/>
    </xf>
    <xf numFmtId="0" fontId="4" fillId="2" borderId="0" xfId="6" applyFont="1" applyFill="1" applyAlignment="1">
      <alignment horizontal="left" vertical="top" wrapText="1"/>
    </xf>
    <xf numFmtId="0" fontId="10" fillId="0" borderId="0" xfId="6" applyFont="1" applyAlignment="1">
      <alignment horizontal="left" vertical="top" wrapText="1"/>
    </xf>
    <xf numFmtId="0" fontId="13" fillId="0" borderId="1" xfId="6" applyFont="1" applyBorder="1" applyAlignment="1">
      <alignment horizontal="center" vertical="center" wrapText="1"/>
    </xf>
    <xf numFmtId="0" fontId="11" fillId="0" borderId="0" xfId="6" applyFont="1" applyBorder="1" applyAlignment="1">
      <alignment vertical="center" wrapText="1"/>
    </xf>
    <xf numFmtId="0" fontId="11" fillId="0" borderId="3" xfId="6" applyFont="1" applyBorder="1" applyAlignment="1">
      <alignment horizontal="center" vertical="center" wrapText="1"/>
    </xf>
    <xf numFmtId="0" fontId="11" fillId="0" borderId="2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 wrapText="1"/>
    </xf>
    <xf numFmtId="0" fontId="11" fillId="0" borderId="1" xfId="6" applyFont="1" applyBorder="1" applyAlignment="1">
      <alignment horizontal="center" vertical="center" wrapText="1"/>
    </xf>
  </cellXfs>
  <cellStyles count="10">
    <cellStyle name="Обычный" xfId="0" builtinId="0"/>
    <cellStyle name="Обычный 2" xfId="3"/>
    <cellStyle name="Обычный 3" xfId="1"/>
    <cellStyle name="Обычный 4" xfId="5"/>
    <cellStyle name="Обычный 5" xfId="6"/>
    <cellStyle name="Обычный 6" xfId="9"/>
    <cellStyle name="Финансовый" xfId="8" builtinId="3"/>
    <cellStyle name="Финансовый 2" xfId="4"/>
    <cellStyle name="Финансовый 3" xfId="2"/>
    <cellStyle name="Финансовый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219075</xdr:colOff>
      <xdr:row>8</xdr:row>
      <xdr:rowOff>161925</xdr:rowOff>
    </xdr:from>
    <xdr:to>
      <xdr:col>17</xdr:col>
      <xdr:colOff>771525</xdr:colOff>
      <xdr:row>8</xdr:row>
      <xdr:rowOff>476250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220325" y="3619500"/>
          <a:ext cx="55245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38100</xdr:colOff>
      <xdr:row>8</xdr:row>
      <xdr:rowOff>495300</xdr:rowOff>
    </xdr:from>
    <xdr:to>
      <xdr:col>13</xdr:col>
      <xdr:colOff>895350</xdr:colOff>
      <xdr:row>8</xdr:row>
      <xdr:rowOff>923925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00800" y="59721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85725</xdr:colOff>
      <xdr:row>8</xdr:row>
      <xdr:rowOff>790575</xdr:rowOff>
    </xdr:from>
    <xdr:to>
      <xdr:col>14</xdr:col>
      <xdr:colOff>742950</xdr:colOff>
      <xdr:row>8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276225</xdr:colOff>
      <xdr:row>8</xdr:row>
      <xdr:rowOff>457200</xdr:rowOff>
    </xdr:from>
    <xdr:to>
      <xdr:col>9</xdr:col>
      <xdr:colOff>790575</xdr:colOff>
      <xdr:row>8</xdr:row>
      <xdr:rowOff>923925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905625" y="3914775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639536</xdr:colOff>
      <xdr:row>3</xdr:row>
      <xdr:rowOff>913041</xdr:rowOff>
    </xdr:from>
    <xdr:to>
      <xdr:col>9</xdr:col>
      <xdr:colOff>711200</xdr:colOff>
      <xdr:row>5</xdr:row>
      <xdr:rowOff>383270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54311" y="1370241"/>
          <a:ext cx="1309914" cy="6227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4"/>
  <sheetViews>
    <sheetView tabSelected="1" topLeftCell="A11" zoomScale="110" zoomScaleNormal="110" zoomScaleSheetLayoutView="140" workbookViewId="0">
      <selection activeCell="B18" sqref="B18"/>
    </sheetView>
  </sheetViews>
  <sheetFormatPr defaultColWidth="7.5703125" defaultRowHeight="12.75" x14ac:dyDescent="0.2"/>
  <cols>
    <col min="1" max="1" width="5.7109375" style="1" customWidth="1"/>
    <col min="2" max="2" width="21.7109375" style="1" customWidth="1"/>
    <col min="3" max="3" width="7.28515625" style="1" customWidth="1"/>
    <col min="4" max="4" width="6" style="1" customWidth="1"/>
    <col min="5" max="5" width="5.28515625" style="1" customWidth="1"/>
    <col min="6" max="6" width="12.85546875" style="1" customWidth="1"/>
    <col min="7" max="8" width="9.140625" style="1" customWidth="1"/>
    <col min="9" max="9" width="9" style="1" customWidth="1"/>
    <col min="10" max="10" width="15" style="1" customWidth="1"/>
    <col min="11" max="11" width="8.85546875" style="1" customWidth="1"/>
    <col min="12" max="12" width="8.140625" style="1" customWidth="1"/>
    <col min="13" max="13" width="13.85546875" style="1" customWidth="1"/>
    <col min="14" max="14" width="13.42578125" style="1" customWidth="1"/>
    <col min="15" max="15" width="12.85546875" style="1" customWidth="1"/>
    <col min="16" max="16" width="19.140625" style="1" customWidth="1"/>
    <col min="17" max="17" width="10.140625" style="19" customWidth="1"/>
    <col min="18" max="18" width="12.5703125" style="1" customWidth="1"/>
    <col min="19" max="19" width="7.5703125" style="1"/>
    <col min="20" max="20" width="13.5703125" style="1" bestFit="1" customWidth="1"/>
    <col min="21" max="21" width="12.5703125" style="1" bestFit="1" customWidth="1"/>
    <col min="22" max="22" width="59.28515625" style="1" bestFit="1" customWidth="1"/>
    <col min="23" max="16384" width="7.5703125" style="1"/>
  </cols>
  <sheetData>
    <row r="1" spans="1:22" s="3" customFormat="1" ht="11.25" customHeigh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2"/>
      <c r="T1" s="2"/>
    </row>
    <row r="2" spans="1:22" s="3" customFormat="1" ht="12" customHeight="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4"/>
      <c r="T2" s="4"/>
    </row>
    <row r="3" spans="1:22" s="3" customFormat="1" ht="12.75" customHeight="1" x14ac:dyDescent="0.25">
      <c r="A3" s="38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22" ht="90.75" customHeight="1" x14ac:dyDescent="0.2">
      <c r="A4" s="48" t="s">
        <v>12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V4" s="24"/>
    </row>
    <row r="5" spans="1:22" ht="7.5" hidden="1" customHeight="1" x14ac:dyDescent="0.2">
      <c r="A5" s="5"/>
      <c r="B5" s="5"/>
      <c r="C5" s="5"/>
      <c r="D5" s="5"/>
      <c r="E5" s="5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27"/>
      <c r="R5" s="6"/>
    </row>
    <row r="6" spans="1:22" ht="95.25" customHeight="1" x14ac:dyDescent="0.2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22" ht="1.5" hidden="1" customHeight="1" x14ac:dyDescent="0.2">
      <c r="A7" s="7"/>
      <c r="B7" s="25"/>
      <c r="C7" s="25"/>
      <c r="D7" s="25"/>
      <c r="E7" s="25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</row>
    <row r="8" spans="1:22" ht="50.25" customHeight="1" x14ac:dyDescent="0.2">
      <c r="A8" s="52" t="s">
        <v>4</v>
      </c>
      <c r="B8" s="54" t="s">
        <v>5</v>
      </c>
      <c r="C8" s="39" t="s">
        <v>14</v>
      </c>
      <c r="D8" s="39" t="s">
        <v>15</v>
      </c>
      <c r="E8" s="39" t="s">
        <v>16</v>
      </c>
      <c r="F8" s="39" t="s">
        <v>18</v>
      </c>
      <c r="G8" s="54" t="s">
        <v>6</v>
      </c>
      <c r="H8" s="54"/>
      <c r="I8" s="54"/>
      <c r="J8" s="54"/>
      <c r="K8" s="54" t="s">
        <v>13</v>
      </c>
      <c r="L8" s="54" t="s">
        <v>7</v>
      </c>
      <c r="M8" s="55" t="s">
        <v>8</v>
      </c>
      <c r="N8" s="55"/>
      <c r="O8" s="55"/>
      <c r="P8" s="40" t="s">
        <v>19</v>
      </c>
      <c r="Q8" s="42" t="s">
        <v>20</v>
      </c>
      <c r="R8" s="50"/>
    </row>
    <row r="9" spans="1:22" ht="117.75" customHeight="1" x14ac:dyDescent="0.2">
      <c r="A9" s="53"/>
      <c r="B9" s="54"/>
      <c r="C9" s="39"/>
      <c r="D9" s="39"/>
      <c r="E9" s="39"/>
      <c r="F9" s="39"/>
      <c r="G9" s="22" t="s">
        <v>22</v>
      </c>
      <c r="H9" s="22" t="s">
        <v>21</v>
      </c>
      <c r="I9" s="22" t="s">
        <v>23</v>
      </c>
      <c r="J9" s="8"/>
      <c r="K9" s="54"/>
      <c r="L9" s="54"/>
      <c r="M9" s="9" t="s">
        <v>9</v>
      </c>
      <c r="N9" s="9" t="s">
        <v>10</v>
      </c>
      <c r="O9" s="9" t="s">
        <v>11</v>
      </c>
      <c r="P9" s="41"/>
      <c r="Q9" s="43"/>
      <c r="R9" s="50"/>
    </row>
    <row r="10" spans="1:22" ht="14.25" customHeight="1" x14ac:dyDescent="0.2">
      <c r="A10" s="10">
        <v>1</v>
      </c>
      <c r="B10" s="33">
        <v>2</v>
      </c>
      <c r="C10" s="10">
        <v>3</v>
      </c>
      <c r="D10" s="10">
        <v>4</v>
      </c>
      <c r="E10" s="10">
        <v>5</v>
      </c>
      <c r="F10" s="10">
        <v>6</v>
      </c>
      <c r="G10" s="10">
        <v>7</v>
      </c>
      <c r="H10" s="10">
        <v>8</v>
      </c>
      <c r="I10" s="10">
        <v>9</v>
      </c>
      <c r="J10" s="10">
        <v>10</v>
      </c>
      <c r="K10" s="10">
        <v>11</v>
      </c>
      <c r="L10" s="10">
        <v>12</v>
      </c>
      <c r="M10" s="10">
        <v>13</v>
      </c>
      <c r="N10" s="10">
        <v>14</v>
      </c>
      <c r="O10" s="10">
        <v>15</v>
      </c>
      <c r="P10" s="10">
        <v>16</v>
      </c>
      <c r="Q10" s="29">
        <v>17</v>
      </c>
      <c r="R10" s="10">
        <v>18</v>
      </c>
    </row>
    <row r="11" spans="1:22" ht="48.75" customHeight="1" x14ac:dyDescent="0.2">
      <c r="A11" s="17">
        <v>1</v>
      </c>
      <c r="B11" s="34" t="s">
        <v>25</v>
      </c>
      <c r="C11" s="32" t="s">
        <v>34</v>
      </c>
      <c r="D11" s="31" t="s">
        <v>17</v>
      </c>
      <c r="E11" s="26" t="s">
        <v>17</v>
      </c>
      <c r="F11" s="26" t="s">
        <v>33</v>
      </c>
      <c r="G11" s="30">
        <v>2600</v>
      </c>
      <c r="H11" s="30">
        <v>2900</v>
      </c>
      <c r="I11" s="30">
        <v>2300</v>
      </c>
      <c r="J11" s="12">
        <f t="shared" ref="J11:J18" si="0">SUM(G11:I11)</f>
        <v>7800</v>
      </c>
      <c r="K11" s="21">
        <v>2</v>
      </c>
      <c r="L11" s="20">
        <v>3</v>
      </c>
      <c r="M11" s="13">
        <f t="shared" ref="M11:M18" si="1">ROUND((AVERAGE(G11:I11)),2)</f>
        <v>2600</v>
      </c>
      <c r="N11" s="13">
        <f t="shared" ref="N11:N18" si="2">ROUND((SQRT(((SUMSQ(G11-M11))+(SUMSQ(H11-M11))+(SUMSQ(I11-M11)))/2)),2)</f>
        <v>300</v>
      </c>
      <c r="O11" s="14">
        <f t="shared" ref="O11:O18" si="3">(N11/M11)</f>
        <v>0.11538461538461539</v>
      </c>
      <c r="P11" s="14" t="s">
        <v>17</v>
      </c>
      <c r="Q11" s="30">
        <v>2300</v>
      </c>
      <c r="R11" s="23">
        <v>2300</v>
      </c>
    </row>
    <row r="12" spans="1:22" ht="45" x14ac:dyDescent="0.2">
      <c r="A12" s="17">
        <v>2</v>
      </c>
      <c r="B12" s="34" t="s">
        <v>26</v>
      </c>
      <c r="C12" s="32" t="s">
        <v>34</v>
      </c>
      <c r="D12" s="35" t="s">
        <v>17</v>
      </c>
      <c r="E12" s="26" t="s">
        <v>17</v>
      </c>
      <c r="F12" s="26" t="s">
        <v>33</v>
      </c>
      <c r="G12" s="30">
        <v>3500</v>
      </c>
      <c r="H12" s="30">
        <v>3700</v>
      </c>
      <c r="I12" s="30">
        <v>3400</v>
      </c>
      <c r="J12" s="12">
        <f t="shared" si="0"/>
        <v>10600</v>
      </c>
      <c r="K12" s="21">
        <v>1</v>
      </c>
      <c r="L12" s="20">
        <v>3</v>
      </c>
      <c r="M12" s="13">
        <f t="shared" si="1"/>
        <v>3533.33</v>
      </c>
      <c r="N12" s="13">
        <f t="shared" si="2"/>
        <v>152.75</v>
      </c>
      <c r="O12" s="14">
        <f t="shared" si="3"/>
        <v>4.3231172859597038E-2</v>
      </c>
      <c r="P12" s="14" t="s">
        <v>17</v>
      </c>
      <c r="Q12" s="30">
        <v>3400</v>
      </c>
      <c r="R12" s="23">
        <v>3400</v>
      </c>
    </row>
    <row r="13" spans="1:22" ht="45" x14ac:dyDescent="0.2">
      <c r="A13" s="17">
        <v>3</v>
      </c>
      <c r="B13" s="34" t="s">
        <v>27</v>
      </c>
      <c r="C13" s="32" t="s">
        <v>34</v>
      </c>
      <c r="D13" s="35" t="s">
        <v>17</v>
      </c>
      <c r="E13" s="26" t="s">
        <v>17</v>
      </c>
      <c r="F13" s="26" t="s">
        <v>33</v>
      </c>
      <c r="G13" s="30">
        <v>5650</v>
      </c>
      <c r="H13" s="30">
        <v>5900</v>
      </c>
      <c r="I13" s="30">
        <v>5510</v>
      </c>
      <c r="J13" s="12">
        <f t="shared" si="0"/>
        <v>17060</v>
      </c>
      <c r="K13" s="21">
        <v>1</v>
      </c>
      <c r="L13" s="20">
        <v>3</v>
      </c>
      <c r="M13" s="13">
        <f t="shared" si="1"/>
        <v>5686.67</v>
      </c>
      <c r="N13" s="13">
        <f t="shared" si="2"/>
        <v>197.57</v>
      </c>
      <c r="O13" s="14">
        <f t="shared" si="3"/>
        <v>3.4742652554130976E-2</v>
      </c>
      <c r="P13" s="14" t="s">
        <v>17</v>
      </c>
      <c r="Q13" s="30">
        <v>5510</v>
      </c>
      <c r="R13" s="23">
        <v>5510</v>
      </c>
    </row>
    <row r="14" spans="1:22" ht="45" x14ac:dyDescent="0.2">
      <c r="A14" s="17">
        <v>4</v>
      </c>
      <c r="B14" s="34" t="s">
        <v>28</v>
      </c>
      <c r="C14" s="32" t="s">
        <v>34</v>
      </c>
      <c r="D14" s="35" t="s">
        <v>17</v>
      </c>
      <c r="E14" s="26" t="s">
        <v>17</v>
      </c>
      <c r="F14" s="26" t="s">
        <v>33</v>
      </c>
      <c r="G14" s="30">
        <v>4100</v>
      </c>
      <c r="H14" s="30">
        <v>4250</v>
      </c>
      <c r="I14" s="30">
        <v>3750</v>
      </c>
      <c r="J14" s="12">
        <f t="shared" si="0"/>
        <v>12100</v>
      </c>
      <c r="K14" s="21">
        <v>1</v>
      </c>
      <c r="L14" s="20">
        <v>3</v>
      </c>
      <c r="M14" s="13">
        <f t="shared" si="1"/>
        <v>4033.33</v>
      </c>
      <c r="N14" s="13">
        <f t="shared" si="2"/>
        <v>256.58</v>
      </c>
      <c r="O14" s="14">
        <f t="shared" si="3"/>
        <v>6.3614928607379009E-2</v>
      </c>
      <c r="P14" s="14" t="s">
        <v>17</v>
      </c>
      <c r="Q14" s="30">
        <v>3750</v>
      </c>
      <c r="R14" s="23">
        <v>3750</v>
      </c>
    </row>
    <row r="15" spans="1:22" ht="40.5" customHeight="1" x14ac:dyDescent="0.2">
      <c r="A15" s="17">
        <v>5</v>
      </c>
      <c r="B15" s="34" t="s">
        <v>29</v>
      </c>
      <c r="C15" s="32" t="s">
        <v>34</v>
      </c>
      <c r="D15" s="35" t="s">
        <v>17</v>
      </c>
      <c r="E15" s="26" t="s">
        <v>17</v>
      </c>
      <c r="F15" s="26" t="s">
        <v>33</v>
      </c>
      <c r="G15" s="30">
        <v>1450</v>
      </c>
      <c r="H15" s="30">
        <v>1650</v>
      </c>
      <c r="I15" s="30">
        <v>1500</v>
      </c>
      <c r="J15" s="12">
        <f t="shared" si="0"/>
        <v>4600</v>
      </c>
      <c r="K15" s="21">
        <v>1</v>
      </c>
      <c r="L15" s="20">
        <v>3</v>
      </c>
      <c r="M15" s="13">
        <f t="shared" si="1"/>
        <v>1533.33</v>
      </c>
      <c r="N15" s="13">
        <f t="shared" si="2"/>
        <v>104.08</v>
      </c>
      <c r="O15" s="14">
        <f t="shared" si="3"/>
        <v>6.7878408431322673E-2</v>
      </c>
      <c r="P15" s="14" t="s">
        <v>17</v>
      </c>
      <c r="Q15" s="30">
        <v>1500</v>
      </c>
      <c r="R15" s="23">
        <v>1150</v>
      </c>
    </row>
    <row r="16" spans="1:22" ht="45" x14ac:dyDescent="0.2">
      <c r="A16" s="17">
        <v>6</v>
      </c>
      <c r="B16" s="34" t="s">
        <v>30</v>
      </c>
      <c r="C16" s="32" t="s">
        <v>34</v>
      </c>
      <c r="D16" s="35" t="s">
        <v>17</v>
      </c>
      <c r="E16" s="26" t="s">
        <v>17</v>
      </c>
      <c r="F16" s="26" t="s">
        <v>33</v>
      </c>
      <c r="G16" s="30">
        <v>1600</v>
      </c>
      <c r="H16" s="30">
        <v>1750</v>
      </c>
      <c r="I16" s="30">
        <v>1350</v>
      </c>
      <c r="J16" s="12">
        <f t="shared" si="0"/>
        <v>4700</v>
      </c>
      <c r="K16" s="21">
        <v>1</v>
      </c>
      <c r="L16" s="20">
        <v>3</v>
      </c>
      <c r="M16" s="13">
        <f t="shared" si="1"/>
        <v>1566.67</v>
      </c>
      <c r="N16" s="13">
        <f t="shared" si="2"/>
        <v>202.07</v>
      </c>
      <c r="O16" s="14">
        <f t="shared" si="3"/>
        <v>0.12898057663707096</v>
      </c>
      <c r="P16" s="14" t="s">
        <v>17</v>
      </c>
      <c r="Q16" s="30">
        <v>1350</v>
      </c>
      <c r="R16" s="23">
        <v>1350</v>
      </c>
    </row>
    <row r="17" spans="1:22" ht="45" x14ac:dyDescent="0.2">
      <c r="A17" s="17">
        <v>7</v>
      </c>
      <c r="B17" s="34" t="s">
        <v>31</v>
      </c>
      <c r="C17" s="32" t="s">
        <v>34</v>
      </c>
      <c r="D17" s="35" t="s">
        <v>17</v>
      </c>
      <c r="E17" s="26" t="s">
        <v>17</v>
      </c>
      <c r="F17" s="26" t="s">
        <v>33</v>
      </c>
      <c r="G17" s="30">
        <v>5200</v>
      </c>
      <c r="H17" s="30">
        <v>5450</v>
      </c>
      <c r="I17" s="30">
        <v>4950</v>
      </c>
      <c r="J17" s="12">
        <f t="shared" si="0"/>
        <v>15600</v>
      </c>
      <c r="K17" s="21">
        <v>1</v>
      </c>
      <c r="L17" s="20">
        <v>3</v>
      </c>
      <c r="M17" s="13">
        <f t="shared" si="1"/>
        <v>5200</v>
      </c>
      <c r="N17" s="13">
        <f t="shared" si="2"/>
        <v>250</v>
      </c>
      <c r="O17" s="14">
        <f t="shared" si="3"/>
        <v>4.807692307692308E-2</v>
      </c>
      <c r="P17" s="14" t="s">
        <v>17</v>
      </c>
      <c r="Q17" s="30">
        <v>4950</v>
      </c>
      <c r="R17" s="23">
        <v>4950</v>
      </c>
    </row>
    <row r="18" spans="1:22" ht="45" x14ac:dyDescent="0.2">
      <c r="A18" s="17">
        <v>8</v>
      </c>
      <c r="B18" s="34" t="s">
        <v>32</v>
      </c>
      <c r="C18" s="32" t="s">
        <v>34</v>
      </c>
      <c r="D18" s="35" t="s">
        <v>17</v>
      </c>
      <c r="E18" s="26" t="s">
        <v>17</v>
      </c>
      <c r="F18" s="26" t="s">
        <v>33</v>
      </c>
      <c r="G18" s="30">
        <v>2290</v>
      </c>
      <c r="H18" s="30">
        <v>2500</v>
      </c>
      <c r="I18" s="30">
        <v>2290</v>
      </c>
      <c r="J18" s="12">
        <f t="shared" si="0"/>
        <v>7080</v>
      </c>
      <c r="K18" s="21">
        <v>1</v>
      </c>
      <c r="L18" s="20">
        <v>3</v>
      </c>
      <c r="M18" s="13">
        <f t="shared" si="1"/>
        <v>2360</v>
      </c>
      <c r="N18" s="13">
        <f t="shared" si="2"/>
        <v>121.24</v>
      </c>
      <c r="O18" s="14">
        <f t="shared" si="3"/>
        <v>5.1372881355932203E-2</v>
      </c>
      <c r="P18" s="14" t="s">
        <v>17</v>
      </c>
      <c r="Q18" s="30">
        <v>2290</v>
      </c>
      <c r="R18" s="23">
        <v>2290</v>
      </c>
    </row>
    <row r="19" spans="1:22" ht="21.75" customHeight="1" x14ac:dyDescent="0.2">
      <c r="A19" s="44" t="s">
        <v>24</v>
      </c>
      <c r="B19" s="45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7"/>
      <c r="R19" s="11">
        <v>24700</v>
      </c>
      <c r="T19" s="18"/>
      <c r="V19" s="19"/>
    </row>
    <row r="20" spans="1:22" ht="12" customHeight="1" x14ac:dyDescent="0.2"/>
    <row r="21" spans="1:22" ht="14.25" customHeight="1" x14ac:dyDescent="0.2">
      <c r="A21" s="16"/>
      <c r="B21" s="16"/>
      <c r="C21" s="16"/>
      <c r="D21" s="16"/>
      <c r="E21" s="16"/>
      <c r="F21" s="16"/>
      <c r="G21" s="16"/>
      <c r="H21" s="16"/>
      <c r="I21" s="16"/>
      <c r="J21" s="15"/>
      <c r="K21" s="15"/>
      <c r="L21" s="15"/>
      <c r="M21" s="15"/>
      <c r="N21" s="15"/>
      <c r="O21" s="15"/>
      <c r="P21" s="15"/>
      <c r="Q21" s="28"/>
      <c r="R21" s="15"/>
      <c r="S21" s="15"/>
      <c r="T21" s="15"/>
    </row>
    <row r="22" spans="1:22" x14ac:dyDescent="0.2">
      <c r="R22" s="19"/>
    </row>
    <row r="23" spans="1:22" x14ac:dyDescent="0.2">
      <c r="I23" s="19"/>
      <c r="R23" s="19"/>
    </row>
    <row r="24" spans="1:22" x14ac:dyDescent="0.2">
      <c r="I24" s="19"/>
    </row>
  </sheetData>
  <sortState ref="A24:P120">
    <sortCondition ref="F24:F120"/>
  </sortState>
  <mergeCells count="20">
    <mergeCell ref="A19:Q19"/>
    <mergeCell ref="A4:R4"/>
    <mergeCell ref="A6:R6"/>
    <mergeCell ref="C8:C9"/>
    <mergeCell ref="D8:D9"/>
    <mergeCell ref="F8:F9"/>
    <mergeCell ref="R8:R9"/>
    <mergeCell ref="F7:R7"/>
    <mergeCell ref="A8:A9"/>
    <mergeCell ref="B8:B9"/>
    <mergeCell ref="G8:J8"/>
    <mergeCell ref="K8:K9"/>
    <mergeCell ref="L8:L9"/>
    <mergeCell ref="M8:O8"/>
    <mergeCell ref="A2:R2"/>
    <mergeCell ref="A1:R1"/>
    <mergeCell ref="A3:R3"/>
    <mergeCell ref="E8:E9"/>
    <mergeCell ref="P8:P9"/>
    <mergeCell ref="Q8:Q9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museum185</cp:lastModifiedBy>
  <cp:lastPrinted>2026-06-08T08:03:23Z</cp:lastPrinted>
  <dcterms:created xsi:type="dcterms:W3CDTF">2016-05-13T09:47:52Z</dcterms:created>
  <dcterms:modified xsi:type="dcterms:W3CDTF">2026-06-08T08:20:55Z</dcterms:modified>
</cp:coreProperties>
</file>