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акарицидная обработка 2026\"/>
    </mc:Choice>
  </mc:AlternateContent>
  <bookViews>
    <workbookView xWindow="0" yWindow="0" windowWidth="16440" windowHeight="12270"/>
  </bookViews>
  <sheets>
    <sheet name="!!!Прилож.1 п.3.7.2" sheetId="19" r:id="rId1"/>
    <sheet name="Лист1" sheetId="20" r:id="rId2"/>
  </sheets>
  <calcPr calcId="162913" refMode="R1C1" fullPrecision="0"/>
</workbook>
</file>

<file path=xl/calcChain.xml><?xml version="1.0" encoding="utf-8"?>
<calcChain xmlns="http://schemas.openxmlformats.org/spreadsheetml/2006/main">
  <c r="I9" i="19" l="1"/>
  <c r="F9" i="19"/>
  <c r="L9" i="19" s="1"/>
  <c r="J9" i="19"/>
  <c r="K9" i="19" s="1"/>
  <c r="L10" i="19" l="1"/>
</calcChain>
</file>

<file path=xl/sharedStrings.xml><?xml version="1.0" encoding="utf-8"?>
<sst xmlns="http://schemas.openxmlformats.org/spreadsheetml/2006/main" count="38" uniqueCount="37">
  <si>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</si>
  <si>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</si>
  <si>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</si>
  <si>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</si>
  <si>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</si>
  <si>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t>&lt;ц&gt; - средн. арифм. величина цены единицы прод-ции, руб.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</si>
  <si>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</si>
  <si>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</si>
  <si>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</si>
  <si>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</si>
  <si>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</si>
  <si>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</si>
  <si>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</si>
  <si>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</si>
  <si>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</si>
  <si>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</si>
  <si>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 xml:space="preserve">V - коэф-нт вариации </t>
  </si>
  <si>
    <t>n - кол-во значений, используемых в расчете</t>
  </si>
  <si>
    <t>1</t>
  </si>
  <si>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</si>
  <si>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</si>
  <si>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</si>
  <si>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</si>
  <si>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</si>
  <si>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</si>
  <si>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t>Работник контрактной службы</t>
  </si>
  <si>
    <t xml:space="preserve"> зам.зав. по АХР       (должность)</t>
  </si>
  <si>
    <t>Дмитриева Е.П./__________/ (подпись/ФИО)</t>
  </si>
  <si>
    <r>
      <t>Исполнитель:  Дмитриева Е.П.    (ФИО), контактный тел. ____</t>
    </r>
    <r>
      <rPr>
        <u/>
        <sz val="12"/>
        <color indexed="8"/>
        <rFont val="Times New Roman"/>
        <family val="1"/>
        <charset val="204"/>
      </rPr>
      <t>226-39-33</t>
    </r>
    <r>
      <rPr>
        <sz val="12"/>
        <color indexed="8"/>
        <rFont val="Times New Roman"/>
        <family val="1"/>
        <charset val="204"/>
      </rPr>
      <t>____</t>
    </r>
  </si>
  <si>
    <t>поставка бытовой техники</t>
  </si>
  <si>
    <t>Дата подготовки обоснования НМЦК: 22.03. 2018г.</t>
  </si>
  <si>
    <t>22.03.2018 г.</t>
  </si>
  <si>
    <t>Обоснование и расчет начальной (максимальной) цены контракта
Метод сопоставимых рыночных цен (анализ рынка)</t>
  </si>
  <si>
    <t>Документовед</t>
  </si>
  <si>
    <t>Пономаренко А.И.</t>
  </si>
  <si>
    <t xml:space="preserve">Услуги по акарицидной (противоклещевая) обработке территории </t>
  </si>
  <si>
    <t xml:space="preserve">Оказание услуг  по акарицидной (противоклещевой) обработке  в 2026 году.
Заказчиком было направлены запросы от 08.05.2026 г. №24 о предоставлении ценовой информации 3-м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""Интернет"").
Ответы на запрос получены от 3 поставщиков (подрядчиков, исполнителей). 1. ИЦИ № 1 Вх №1-ао от 22.05.2026 г., 2. ИЦИ № 2 Вх.№ 2-ао от 22.05.2026 г., 3. ИЦИ № 3 Вх.№ 3-ао от 22.05.2026 г.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</si>
</sst>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i/>
      <sz val="12"/>
      <color indexed="8"/>
      <name val="Times New Roman"/>
      <family val="1"/>
      <charset val="204"/>
    </font>
    <font>
      <sz val="10"/>
      <name val="Arial Cyr"/>
      <charset val="204"/>
    </font>
    <font>
      <b/>
      <sz val="12"/>
      <color indexed="1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5" fillId="0" borderId="0"/>
    <xf numFmtId="0" fontId="8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4" fontId="1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2" fontId="0" fillId="0" borderId="0" xfId="0" applyNumberFormat="1"/>
    <xf numFmtId="4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3" borderId="1" xfId="0" applyFont="1" applyFill="1" applyBorder="1" applyAlignment="1">
      <alignment horizontal="left" vertical="center" wrapText="1"/>
    </xf>
    <xf numFmtId="4" fontId="19" fillId="3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21" fillId="0" borderId="0" xfId="0" applyFont="1" applyAlignment="1">
      <alignment horizontal="left"/>
    </xf>
    <xf numFmtId="0" fontId="21" fillId="0" borderId="0" xfId="0" applyFont="1" applyFill="1" applyBorder="1" applyAlignment="1">
      <alignment horizontal="left" wrapText="1"/>
    </xf>
    <xf numFmtId="4" fontId="21" fillId="0" borderId="0" xfId="0" applyNumberFormat="1" applyFont="1" applyFill="1" applyBorder="1" applyAlignment="1">
      <alignment horizontal="left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left" vertical="center" wrapText="1"/>
    </xf>
    <xf numFmtId="0" fontId="18" fillId="3" borderId="5" xfId="0" applyFont="1" applyFill="1" applyBorder="1" applyAlignment="1">
      <alignment horizontal="left" vertical="center" wrapText="1"/>
    </xf>
    <xf numFmtId="0" fontId="20" fillId="0" borderId="0" xfId="0" applyFont="1" applyAlignment="1">
      <alignment vertical="center"/>
    </xf>
  </cellXfs>
  <cellStyles count="5">
    <cellStyle name="Гиперссылка 2" xfId="1"/>
    <cellStyle name="Гиперссылка 3" xfId="2"/>
    <cellStyle name="Обычный" xfId="0" builtinId="0"/>
    <cellStyle name="Обычный 2" xfId="3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s://static-2.bunny.mediasaturnrussia.ru/bunny/public/images/1134355/1/1000x1000.pn" TargetMode="External"/><Relationship Id="rId4" Type="http://schemas.openxmlformats.org/officeDocument/2006/relationships/hyperlink" Target="https://static-6.bunny.mediasaturnrussia.ru/bunny/public/images/1134355/0/1000x1000.pn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457200</xdr:rowOff>
    </xdr:from>
    <xdr:to>
      <xdr:col>5</xdr:col>
      <xdr:colOff>514350</xdr:colOff>
      <xdr:row>5</xdr:row>
      <xdr:rowOff>752475</xdr:rowOff>
    </xdr:to>
    <xdr:pic>
      <xdr:nvPicPr>
        <xdr:cNvPr id="2053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838825" y="349567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14968</xdr:colOff>
      <xdr:row>5</xdr:row>
      <xdr:rowOff>1104900</xdr:rowOff>
    </xdr:from>
    <xdr:to>
      <xdr:col>9</xdr:col>
      <xdr:colOff>707571</xdr:colOff>
      <xdr:row>5</xdr:row>
      <xdr:rowOff>1495425</xdr:rowOff>
    </xdr:to>
    <xdr:pic>
      <xdr:nvPicPr>
        <xdr:cNvPr id="2053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46004" y="4152900"/>
          <a:ext cx="69260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85725</xdr:colOff>
      <xdr:row>5</xdr:row>
      <xdr:rowOff>819150</xdr:rowOff>
    </xdr:from>
    <xdr:to>
      <xdr:col>10</xdr:col>
      <xdr:colOff>552450</xdr:colOff>
      <xdr:row>5</xdr:row>
      <xdr:rowOff>942975</xdr:rowOff>
    </xdr:to>
    <xdr:pic>
      <xdr:nvPicPr>
        <xdr:cNvPr id="2053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9775" y="3857625"/>
          <a:ext cx="466725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171450</xdr:rowOff>
    </xdr:from>
    <xdr:to>
      <xdr:col>8</xdr:col>
      <xdr:colOff>523875</xdr:colOff>
      <xdr:row>6</xdr:row>
      <xdr:rowOff>304800</xdr:rowOff>
    </xdr:to>
    <xdr:pic>
      <xdr:nvPicPr>
        <xdr:cNvPr id="2053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115300" y="4867275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390525</xdr:rowOff>
    </xdr:from>
    <xdr:to>
      <xdr:col>11</xdr:col>
      <xdr:colOff>819150</xdr:colOff>
      <xdr:row>5</xdr:row>
      <xdr:rowOff>838200</xdr:rowOff>
    </xdr:to>
    <xdr:pic>
      <xdr:nvPicPr>
        <xdr:cNvPr id="2053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306050" y="3429000"/>
          <a:ext cx="7239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386443</xdr:colOff>
      <xdr:row>9</xdr:row>
      <xdr:rowOff>213632</xdr:rowOff>
    </xdr:from>
    <xdr:to>
      <xdr:col>10</xdr:col>
      <xdr:colOff>376918</xdr:colOff>
      <xdr:row>9</xdr:row>
      <xdr:rowOff>385082</xdr:rowOff>
    </xdr:to>
    <xdr:pic>
      <xdr:nvPicPr>
        <xdr:cNvPr id="2053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9217479" y="8092168"/>
          <a:ext cx="711653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485775</xdr:rowOff>
    </xdr:to>
    <xdr:pic>
      <xdr:nvPicPr>
        <xdr:cNvPr id="2054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401300" y="2371725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9</xdr:row>
      <xdr:rowOff>323850</xdr:rowOff>
    </xdr:to>
    <xdr:sp macro="" textlink="">
      <xdr:nvSpPr>
        <xdr:cNvPr id="20541" name="AutoShape 3" descr="Yamaha NS-F150 Black Колонка напольная миниатюра">
          <a:hlinkClick xmlns:r="http://schemas.openxmlformats.org/officeDocument/2006/relationships" r:id="rId4" tooltip="Yamaha NS-F150 Black Колонка напольная"/>
        </xdr:cNvPr>
        <xdr:cNvSpPr>
          <a:spLocks noChangeAspect="1" noChangeArrowheads="1"/>
        </xdr:cNvSpPr>
      </xdr:nvSpPr>
      <xdr:spPr bwMode="auto">
        <a:xfrm>
          <a:off x="466725" y="7867650"/>
          <a:ext cx="30480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9</xdr:row>
      <xdr:rowOff>314325</xdr:rowOff>
    </xdr:to>
    <xdr:sp macro="" textlink="">
      <xdr:nvSpPr>
        <xdr:cNvPr id="20542" name="AutoShape 4" descr="Yamaha NS-F150 Black Колонка напольная - вид 2 миниатюра">
          <a:hlinkClick xmlns:r="http://schemas.openxmlformats.org/officeDocument/2006/relationships" r:id="rId5" tooltip="Yamaha NS-F150 Black Колонка напольная"/>
        </xdr:cNvPr>
        <xdr:cNvSpPr>
          <a:spLocks noChangeAspect="1" noChangeArrowheads="1"/>
        </xdr:cNvSpPr>
      </xdr:nvSpPr>
      <xdr:spPr bwMode="auto">
        <a:xfrm>
          <a:off x="466725" y="7867650"/>
          <a:ext cx="30480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2:L21"/>
  <sheetViews>
    <sheetView tabSelected="1" zoomScale="70" zoomScaleNormal="70" workbookViewId="0">
      <selection activeCell="A4" sqref="A4:L4"/>
    </sheetView>
  </sheetViews>
  <sheetFormatPr defaultRowHeight="15" x14ac:dyDescent="0.25"/>
  <cols>
    <col min="1" max="1" width="7" customWidth="1"/>
    <col min="2" max="2" width="34.42578125" customWidth="1"/>
    <col min="3" max="3" width="15.5703125" customWidth="1"/>
    <col min="4" max="4" width="13.5703125" customWidth="1"/>
    <col min="5" max="5" width="14.85546875" customWidth="1"/>
    <col min="6" max="6" width="16.28515625" customWidth="1"/>
    <col min="7" max="7" width="5.7109375" customWidth="1"/>
    <col min="8" max="8" width="10.42578125" customWidth="1"/>
    <col min="9" max="9" width="14.5703125" customWidth="1"/>
    <col min="10" max="10" width="10.7109375" customWidth="1"/>
    <col min="11" max="11" width="10" customWidth="1"/>
    <col min="12" max="12" width="23.28515625" customWidth="1"/>
  </cols>
  <sheetData>
    <row r="2" spans="1:12" ht="36.75" customHeight="1" x14ac:dyDescent="0.25">
      <c r="A2" s="34" t="s">
        <v>32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10.5" customHeight="1" x14ac:dyDescent="0.2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115.5" customHeight="1" x14ac:dyDescent="0.25">
      <c r="A4" s="36" t="s">
        <v>36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ht="71.25" customHeight="1" x14ac:dyDescent="0.25">
      <c r="A5" s="37" t="s">
        <v>0</v>
      </c>
      <c r="B5" s="38" t="s">
        <v>3</v>
      </c>
      <c r="C5" s="38" t="s">
        <v>14</v>
      </c>
      <c r="D5" s="38"/>
      <c r="E5" s="38"/>
      <c r="F5" s="38"/>
      <c r="G5" s="38" t="s">
        <v>4</v>
      </c>
      <c r="H5" s="38" t="s">
        <v>17</v>
      </c>
      <c r="I5" s="39" t="s">
        <v>2</v>
      </c>
      <c r="J5" s="39"/>
      <c r="K5" s="39"/>
      <c r="L5" s="2" t="s">
        <v>10</v>
      </c>
    </row>
    <row r="6" spans="1:12" ht="130.5" customHeight="1" x14ac:dyDescent="0.25">
      <c r="A6" s="37"/>
      <c r="B6" s="38"/>
      <c r="C6" s="1" t="s">
        <v>11</v>
      </c>
      <c r="D6" s="1" t="s">
        <v>12</v>
      </c>
      <c r="E6" s="1" t="s">
        <v>13</v>
      </c>
      <c r="F6" s="3"/>
      <c r="G6" s="38"/>
      <c r="H6" s="38"/>
      <c r="I6" s="4" t="s">
        <v>5</v>
      </c>
      <c r="J6" s="5" t="s">
        <v>1</v>
      </c>
      <c r="K6" s="5" t="s">
        <v>16</v>
      </c>
      <c r="L6" s="6"/>
    </row>
    <row r="7" spans="1:12" ht="45.6" customHeight="1" x14ac:dyDescent="0.25">
      <c r="A7" s="16">
        <v>1</v>
      </c>
      <c r="B7" s="16">
        <v>2</v>
      </c>
      <c r="C7" s="16">
        <v>3</v>
      </c>
      <c r="D7" s="16">
        <v>4</v>
      </c>
      <c r="E7" s="7">
        <v>5</v>
      </c>
      <c r="F7" s="7" t="s">
        <v>6</v>
      </c>
      <c r="G7" s="7">
        <v>7</v>
      </c>
      <c r="H7" s="7" t="s">
        <v>15</v>
      </c>
      <c r="I7" s="8" t="s">
        <v>7</v>
      </c>
      <c r="J7" s="8">
        <v>10</v>
      </c>
      <c r="K7" s="8">
        <v>11</v>
      </c>
      <c r="L7" s="7" t="s">
        <v>8</v>
      </c>
    </row>
    <row r="8" spans="1:12" ht="24.75" customHeight="1" x14ac:dyDescent="0.25">
      <c r="A8" s="16"/>
      <c r="B8" s="16">
        <v>2025</v>
      </c>
      <c r="C8" s="16"/>
      <c r="D8" s="16"/>
      <c r="E8" s="7"/>
      <c r="F8" s="7"/>
      <c r="G8" s="7"/>
      <c r="H8" s="7"/>
      <c r="I8" s="8"/>
      <c r="J8" s="8"/>
      <c r="K8" s="8"/>
      <c r="L8" s="7"/>
    </row>
    <row r="9" spans="1:12" ht="70.5" customHeight="1" x14ac:dyDescent="0.25">
      <c r="A9" s="17" t="s">
        <v>18</v>
      </c>
      <c r="B9" s="28" t="s">
        <v>35</v>
      </c>
      <c r="C9" s="19">
        <v>5200</v>
      </c>
      <c r="D9" s="15">
        <v>5920</v>
      </c>
      <c r="E9" s="15">
        <v>6640</v>
      </c>
      <c r="F9" s="10">
        <f>C9+D9+E9</f>
        <v>17760</v>
      </c>
      <c r="G9" s="20">
        <v>1</v>
      </c>
      <c r="H9" s="11">
        <v>3</v>
      </c>
      <c r="I9" s="12">
        <f>C9*G9</f>
        <v>5200</v>
      </c>
      <c r="J9" s="12">
        <f>STDEV(C9:E9)</f>
        <v>720</v>
      </c>
      <c r="K9" s="13">
        <f>J9/I9</f>
        <v>0.13850000000000001</v>
      </c>
      <c r="L9" s="14">
        <f>F9/H9*G9</f>
        <v>5920</v>
      </c>
    </row>
    <row r="10" spans="1:12" ht="45" customHeight="1" x14ac:dyDescent="0.25">
      <c r="A10" s="35" t="s">
        <v>9</v>
      </c>
      <c r="B10" s="35"/>
      <c r="C10" s="35"/>
      <c r="D10" s="35"/>
      <c r="E10" s="35"/>
      <c r="F10" s="35"/>
      <c r="G10" s="35"/>
      <c r="H10" s="35"/>
      <c r="I10" s="35"/>
      <c r="J10" s="32"/>
      <c r="K10" s="33"/>
      <c r="L10" s="18">
        <f>SUM(L9:L9)</f>
        <v>5920</v>
      </c>
    </row>
    <row r="11" spans="1:12" ht="27" customHeight="1" x14ac:dyDescent="0.25">
      <c r="C11" s="9"/>
      <c r="D11" s="9"/>
      <c r="E11" s="9"/>
    </row>
    <row r="12" spans="1:12" ht="31.5" customHeight="1" x14ac:dyDescent="0.3">
      <c r="B12" s="30" t="s">
        <v>33</v>
      </c>
      <c r="C12" s="29"/>
      <c r="D12" s="29" t="s">
        <v>34</v>
      </c>
      <c r="E12" s="31"/>
    </row>
    <row r="13" spans="1:12" ht="45.6" customHeight="1" x14ac:dyDescent="0.25"/>
    <row r="14" spans="1:12" ht="45.6" customHeight="1" x14ac:dyDescent="0.25"/>
    <row r="15" spans="1:12" ht="45.6" customHeight="1" x14ac:dyDescent="0.25"/>
    <row r="16" spans="1:12" ht="45.6" customHeight="1" x14ac:dyDescent="0.25"/>
    <row r="17" ht="45.6" customHeight="1" x14ac:dyDescent="0.25"/>
    <row r="18" ht="45.6" customHeight="1" x14ac:dyDescent="0.25"/>
    <row r="19" ht="45.6" customHeight="1" x14ac:dyDescent="0.25"/>
    <row r="20" ht="14.45" customHeight="1" x14ac:dyDescent="0.25"/>
    <row r="21" ht="15.6" customHeight="1" x14ac:dyDescent="0.25"/>
  </sheetData>
  <mergeCells count="11">
    <mergeCell ref="J10:K10"/>
    <mergeCell ref="A2:L2"/>
    <mergeCell ref="A3:L3"/>
    <mergeCell ref="A10:I10"/>
    <mergeCell ref="A4:L4"/>
    <mergeCell ref="A5:A6"/>
    <mergeCell ref="B5:B6"/>
    <mergeCell ref="C5:F5"/>
    <mergeCell ref="G5:G6"/>
    <mergeCell ref="H5:H6"/>
    <mergeCell ref="I5:K5"/>
  </mergeCells>
  <phoneticPr fontId="6" type="noConversion"/>
  <pageMargins left="0.25" right="0.25" top="0.75" bottom="0.75" header="0.3" footer="0.3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F31" sqref="F31"/>
    </sheetView>
  </sheetViews>
  <sheetFormatPr defaultRowHeight="15" x14ac:dyDescent="0.25"/>
  <cols>
    <col min="1" max="1" width="36.140625" customWidth="1"/>
    <col min="2" max="2" width="51" customWidth="1"/>
  </cols>
  <sheetData>
    <row r="1" spans="1:2" ht="15.75" x14ac:dyDescent="0.25">
      <c r="A1" s="41" t="s">
        <v>19</v>
      </c>
      <c r="B1" s="41"/>
    </row>
    <row r="2" spans="1:2" ht="15.75" x14ac:dyDescent="0.25">
      <c r="A2" s="41" t="s">
        <v>29</v>
      </c>
      <c r="B2" s="41"/>
    </row>
    <row r="3" spans="1:2" ht="15.75" x14ac:dyDescent="0.25">
      <c r="A3" s="42" t="s">
        <v>20</v>
      </c>
      <c r="B3" s="42"/>
    </row>
    <row r="4" spans="1:2" ht="15.75" x14ac:dyDescent="0.25">
      <c r="A4" s="21"/>
      <c r="B4" s="21"/>
    </row>
    <row r="5" spans="1:2" ht="31.5" x14ac:dyDescent="0.25">
      <c r="A5" s="22" t="s">
        <v>21</v>
      </c>
      <c r="B5" s="22" t="s">
        <v>29</v>
      </c>
    </row>
    <row r="6" spans="1:2" ht="299.25" x14ac:dyDescent="0.25">
      <c r="A6" s="22" t="s">
        <v>22</v>
      </c>
      <c r="B6" s="22" t="s">
        <v>23</v>
      </c>
    </row>
    <row r="7" spans="1:2" ht="47.25" x14ac:dyDescent="0.25">
      <c r="A7" s="22" t="s">
        <v>24</v>
      </c>
      <c r="B7" s="23">
        <v>727771.5</v>
      </c>
    </row>
    <row r="8" spans="1:2" ht="15.75" x14ac:dyDescent="0.25">
      <c r="A8" s="43" t="s">
        <v>30</v>
      </c>
      <c r="B8" s="44"/>
    </row>
    <row r="9" spans="1:2" ht="15.75" x14ac:dyDescent="0.25">
      <c r="A9" s="24"/>
      <c r="B9" s="24"/>
    </row>
    <row r="10" spans="1:2" ht="15.75" x14ac:dyDescent="0.25">
      <c r="A10" s="45" t="s">
        <v>25</v>
      </c>
      <c r="B10" s="45"/>
    </row>
    <row r="11" spans="1:2" ht="15.75" x14ac:dyDescent="0.25">
      <c r="A11" s="24"/>
      <c r="B11" s="24"/>
    </row>
    <row r="12" spans="1:2" ht="15.75" x14ac:dyDescent="0.25">
      <c r="A12" s="25" t="s">
        <v>26</v>
      </c>
      <c r="B12" s="25" t="s">
        <v>27</v>
      </c>
    </row>
    <row r="13" spans="1:2" ht="15.75" x14ac:dyDescent="0.25">
      <c r="A13" s="24"/>
      <c r="B13" s="24"/>
    </row>
    <row r="14" spans="1:2" ht="15.75" x14ac:dyDescent="0.25">
      <c r="A14" s="26" t="s">
        <v>31</v>
      </c>
      <c r="B14" s="24"/>
    </row>
    <row r="15" spans="1:2" ht="15.75" x14ac:dyDescent="0.25">
      <c r="A15" s="27"/>
      <c r="B15" s="24"/>
    </row>
    <row r="16" spans="1:2" ht="15.75" x14ac:dyDescent="0.25">
      <c r="A16" s="40" t="s">
        <v>28</v>
      </c>
      <c r="B16" s="40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!!!Прилож.1 п.3.7.2</vt:lpstr>
      <vt:lpstr>Лист1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2025-04-22T08:30:17Z</cp:lastPrinted>
  <dcterms:created xsi:type="dcterms:W3CDTF">2011-08-15T06:57:36Z</dcterms:created>
  <dcterms:modified xsi:type="dcterms:W3CDTF">2026-06-01T12:31:53Z</dcterms:modified>
</cp:coreProperties>
</file>