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goskontrakt\Desktop\МУЗЕЙ ДОГОВОРА 2026\"/>
    </mc:Choice>
  </mc:AlternateContent>
  <xr:revisionPtr revIDLastSave="0" documentId="8_{DA404886-9275-4474-8752-C5857F166B6B}" xr6:coauthVersionLast="36" xr6:coauthVersionMax="36" xr10:uidLastSave="{00000000-0000-0000-0000-000000000000}"/>
  <bookViews>
    <workbookView xWindow="0" yWindow="0" windowWidth="28800" windowHeight="10725" xr2:uid="{00000000-000D-0000-FFFF-FFFF00000000}"/>
  </bookViews>
  <sheets>
    <sheet name="закупка" sheetId="1" r:id="rId1"/>
  </sheets>
  <definedNames>
    <definedName name="_xlnm.Print_Area" localSheetId="0">закупка!$A$1:$Q$10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" i="1" l="1"/>
  <c r="Q8" i="1" s="1"/>
  <c r="M7" i="1"/>
  <c r="L7" i="1"/>
  <c r="K7" i="1"/>
  <c r="J7" i="1"/>
  <c r="N7" i="1" l="1"/>
</calcChain>
</file>

<file path=xl/sharedStrings.xml><?xml version="1.0" encoding="utf-8"?>
<sst xmlns="http://schemas.openxmlformats.org/spreadsheetml/2006/main" count="31" uniqueCount="31">
  <si>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</si>
  <si>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</si>
  <si>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</si>
  <si>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</si>
  <si>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</si>
  <si>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</si>
  <si>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</si>
  <si>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</si>
  <si>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</si>
  <si>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</si>
  <si>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</si>
  <si>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</si>
  <si>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Н(М)ЦК , рублей                </t>
  </si>
  <si>
    <t xml:space="preserve">Используемый метод определения  (Н(М)ЦК) </t>
  </si>
  <si>
    <t>-</t>
  </si>
  <si>
    <t>ОКПД2/КТРУ/ККН</t>
  </si>
  <si>
    <t>Начальная (максимальная) цена контракта (Н(М)ЦК)</t>
  </si>
  <si>
    <t>Предельная цена в соответствии с распоряжением КГЗ № 100-р (по состоянию цен на 11.07.2025)</t>
  </si>
  <si>
    <t>Национальный режим при осуществлении закупок товаров по Постановления Правительства РФ № 1875 от 23.12. 2024 года</t>
  </si>
  <si>
    <t xml:space="preserve">Особенности определения начальной (максимальной) цены контракта не применяются на основании пп. г) п. 7 ПП РФ  от 23.12.24 № 1875 в связи с тем,  что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
</t>
  </si>
  <si>
    <t>шт</t>
  </si>
  <si>
    <r>
      <t xml:space="preserve">Заказчиком были направлены </t>
    </r>
    <r>
      <rPr>
        <sz val="10"/>
        <color rgb="FFFF000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6 запросов</t>
    </r>
    <r>
      <rPr>
        <sz val="10"/>
        <rFont val="Times New Roman"/>
        <family val="1"/>
        <charset val="204"/>
      </rPr>
      <t xml:space="preserve">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</t>
    </r>
    <r>
      <rPr>
        <b/>
        <sz val="10"/>
        <rFont val="Times New Roman"/>
        <family val="1"/>
        <charset val="204"/>
      </rPr>
      <t>3 поставщиков</t>
    </r>
    <r>
      <rPr>
        <sz val="10"/>
        <rFont val="Times New Roman"/>
        <family val="1"/>
        <charset val="204"/>
      </rPr>
      <t xml:space="preserve"> (подрядчиков, исполнителей).</t>
    </r>
  </si>
  <si>
    <t>Обоснование начальной (максимальной) цены контракта (Н(М)ЦК) на поставку напольных вентиляторов</t>
  </si>
  <si>
    <t>Закупаемый товар  по коду 27.51.15.110 Вентиляторы бытовые  установлено преимущество</t>
  </si>
  <si>
    <t>ОКПД2 27.51.15.110/ КТРУ 27.51.15.110-00000048/ ККН 27.51.15.110-003</t>
  </si>
  <si>
    <t>Вентилятор напольный</t>
  </si>
  <si>
    <t xml:space="preserve">ИЦИ № 1
Вх. б/н от 19.05.26
 </t>
  </si>
  <si>
    <t>ИЦИ № 2
Вх. б/н от 19.05.26</t>
  </si>
  <si>
    <t>ИЦИ № 3
Вх. б/н от 19.05.26</t>
  </si>
  <si>
    <t xml:space="preserve"> Ф.И.О. исполнителя:                                                                                                       Дата составления расчета: 10.06.2026</t>
  </si>
  <si>
    <t>ИЦИ № 4
Средняя цена с НДС, руб. из реестра товаров: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</si>
</sst>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14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6" fillId="0" borderId="4" xfId="0" applyFont="1" applyFill="1" applyBorder="1" applyAlignment="1">
      <alignment horizontal="center" vertical="top" wrapText="1"/>
    </xf>
    <xf numFmtId="4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top"/>
    </xf>
    <xf numFmtId="4" fontId="12" fillId="0" borderId="5" xfId="0" applyNumberFormat="1" applyFont="1" applyFill="1" applyBorder="1" applyAlignment="1">
      <alignment horizontal="center" vertical="center"/>
    </xf>
    <xf numFmtId="2" fontId="12" fillId="0" borderId="2" xfId="0" applyNumberFormat="1" applyFont="1" applyBorder="1" applyAlignment="1">
      <alignment horizontal="center" vertical="center"/>
    </xf>
    <xf numFmtId="4" fontId="12" fillId="2" borderId="2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4" fontId="12" fillId="3" borderId="2" xfId="0" applyNumberFormat="1" applyFont="1" applyFill="1" applyBorder="1" applyAlignment="1">
      <alignment horizontal="center" vertical="center" wrapText="1"/>
    </xf>
    <xf numFmtId="164" fontId="12" fillId="3" borderId="2" xfId="0" applyNumberFormat="1" applyFont="1" applyFill="1" applyBorder="1" applyAlignment="1">
      <alignment horizontal="center" vertical="center" wrapText="1"/>
    </xf>
    <xf numFmtId="165" fontId="12" fillId="0" borderId="2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6" fillId="0" borderId="8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top" wrapText="1"/>
    </xf>
    <xf numFmtId="4" fontId="8" fillId="0" borderId="2" xfId="0" applyNumberFormat="1" applyFont="1" applyBorder="1" applyAlignment="1">
      <alignment horizontal="right" vertical="top" wrapText="1"/>
    </xf>
    <xf numFmtId="4" fontId="8" fillId="0" borderId="7" xfId="0" applyNumberFormat="1" applyFont="1" applyBorder="1" applyAlignment="1">
      <alignment horizontal="right" vertical="top" wrapText="1"/>
    </xf>
    <xf numFmtId="0" fontId="6" fillId="2" borderId="11" xfId="0" applyFont="1" applyFill="1" applyBorder="1" applyAlignment="1">
      <alignment horizontal="center" vertical="top" wrapText="1"/>
    </xf>
    <xf numFmtId="4" fontId="6" fillId="0" borderId="6" xfId="0" applyNumberFormat="1" applyFont="1" applyBorder="1" applyAlignment="1">
      <alignment horizontal="center" vertical="top" wrapText="1"/>
    </xf>
    <xf numFmtId="4" fontId="6" fillId="0" borderId="7" xfId="0" applyNumberFormat="1" applyFont="1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219075</xdr:colOff>
      <xdr:row>0</xdr:row>
      <xdr:rowOff>0</xdr:rowOff>
    </xdr:from>
    <xdr:to>
      <xdr:col>13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114300</xdr:colOff>
      <xdr:row>5</xdr:row>
      <xdr:rowOff>295275</xdr:rowOff>
    </xdr:from>
    <xdr:to>
      <xdr:col>9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28575</xdr:colOff>
      <xdr:row>5</xdr:row>
      <xdr:rowOff>419100</xdr:rowOff>
    </xdr:from>
    <xdr:to>
      <xdr:col>12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5</xdr:row>
      <xdr:rowOff>638175</xdr:rowOff>
    </xdr:from>
    <xdr:to>
      <xdr:col>14</xdr:col>
      <xdr:colOff>9525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219075</xdr:colOff>
      <xdr:row>7</xdr:row>
      <xdr:rowOff>0</xdr:rowOff>
    </xdr:from>
    <xdr:to>
      <xdr:col>11</xdr:col>
      <xdr:colOff>485775</xdr:colOff>
      <xdr:row>7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219075</xdr:colOff>
      <xdr:row>7</xdr:row>
      <xdr:rowOff>0</xdr:rowOff>
    </xdr:from>
    <xdr:to>
      <xdr:col>11</xdr:col>
      <xdr:colOff>485775</xdr:colOff>
      <xdr:row>7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85725</xdr:colOff>
      <xdr:row>5</xdr:row>
      <xdr:rowOff>285750</xdr:rowOff>
    </xdr:from>
    <xdr:to>
      <xdr:col>9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5</xdr:row>
      <xdr:rowOff>1020640</xdr:rowOff>
    </xdr:from>
    <xdr:to>
      <xdr:col>13</xdr:col>
      <xdr:colOff>685800</xdr:colOff>
      <xdr:row>5</xdr:row>
      <xdr:rowOff>1287340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341434</xdr:colOff>
      <xdr:row>5</xdr:row>
      <xdr:rowOff>908538</xdr:rowOff>
    </xdr:from>
    <xdr:to>
      <xdr:col>11</xdr:col>
      <xdr:colOff>608134</xdr:colOff>
      <xdr:row>5</xdr:row>
      <xdr:rowOff>1108563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08934" y="46452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114300</xdr:colOff>
      <xdr:row>7</xdr:row>
      <xdr:rowOff>0</xdr:rowOff>
    </xdr:from>
    <xdr:ext cx="447675" cy="0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28575</xdr:colOff>
      <xdr:row>7</xdr:row>
      <xdr:rowOff>0</xdr:rowOff>
    </xdr:from>
    <xdr:ext cx="561975" cy="0"/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66675</xdr:colOff>
      <xdr:row>7</xdr:row>
      <xdr:rowOff>0</xdr:rowOff>
    </xdr:from>
    <xdr:ext cx="638908" cy="0"/>
    <xdr:pic>
      <xdr:nvPicPr>
        <xdr:cNvPr id="1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66675</xdr:colOff>
      <xdr:row>7</xdr:row>
      <xdr:rowOff>0</xdr:rowOff>
    </xdr:from>
    <xdr:ext cx="638908" cy="0"/>
    <xdr:pic>
      <xdr:nvPicPr>
        <xdr:cNvPr id="1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66675</xdr:colOff>
      <xdr:row>5</xdr:row>
      <xdr:rowOff>638175</xdr:rowOff>
    </xdr:from>
    <xdr:ext cx="638908" cy="0"/>
    <xdr:pic>
      <xdr:nvPicPr>
        <xdr:cNvPr id="1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66675</xdr:colOff>
      <xdr:row>5</xdr:row>
      <xdr:rowOff>638175</xdr:rowOff>
    </xdr:from>
    <xdr:ext cx="638908" cy="0"/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66675</xdr:colOff>
      <xdr:row>7</xdr:row>
      <xdr:rowOff>0</xdr:rowOff>
    </xdr:from>
    <xdr:ext cx="638908" cy="0"/>
    <xdr:pic>
      <xdr:nvPicPr>
        <xdr:cNvPr id="2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66675</xdr:colOff>
      <xdr:row>7</xdr:row>
      <xdr:rowOff>0</xdr:rowOff>
    </xdr:from>
    <xdr:ext cx="638908" cy="0"/>
    <xdr:pic>
      <xdr:nvPicPr>
        <xdr:cNvPr id="2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66675</xdr:colOff>
      <xdr:row>7</xdr:row>
      <xdr:rowOff>0</xdr:rowOff>
    </xdr:from>
    <xdr:ext cx="638908" cy="0"/>
    <xdr:pic>
      <xdr:nvPicPr>
        <xdr:cNvPr id="2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CC"/>
  </sheetPr>
  <dimension ref="A1:Z1048508"/>
  <sheetViews>
    <sheetView tabSelected="1" topLeftCell="A4" zoomScaleNormal="100" zoomScaleSheetLayoutView="100" workbookViewId="0">
      <selection activeCell="T7" sqref="T7"/>
    </sheetView>
  </sheetViews>
  <sheetFormatPr defaultColWidth="9.140625" defaultRowHeight="15" x14ac:dyDescent="0.25"/>
  <cols>
    <col min="1" max="1" width="3.85546875" style="4" customWidth="1"/>
    <col min="2" max="2" width="13.7109375" style="4" customWidth="1"/>
    <col min="3" max="3" width="15.85546875" style="2" customWidth="1"/>
    <col min="4" max="4" width="6.7109375" style="2" customWidth="1"/>
    <col min="5" max="5" width="5.5703125" style="2" customWidth="1"/>
    <col min="6" max="6" width="9.85546875" style="2" customWidth="1"/>
    <col min="7" max="8" width="10" style="2" customWidth="1"/>
    <col min="9" max="9" width="11" style="2" customWidth="1"/>
    <col min="10" max="10" width="9.7109375" style="2" customWidth="1"/>
    <col min="11" max="11" width="8.140625" style="2" customWidth="1"/>
    <col min="12" max="12" width="12.140625" style="2" customWidth="1"/>
    <col min="13" max="13" width="9.140625" style="2" customWidth="1"/>
    <col min="14" max="14" width="10.42578125" style="2" customWidth="1"/>
    <col min="15" max="15" width="9.28515625" style="2" customWidth="1"/>
    <col min="16" max="16" width="10" style="2" customWidth="1"/>
    <col min="17" max="17" width="13.140625" style="2" customWidth="1"/>
    <col min="18" max="26" width="8.85546875" customWidth="1"/>
    <col min="27" max="16384" width="9.140625" style="2"/>
  </cols>
  <sheetData>
    <row r="1" spans="1:26" ht="35.25" customHeight="1" x14ac:dyDescent="0.25">
      <c r="A1" s="35" t="s">
        <v>22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26" ht="74.25" customHeight="1" x14ac:dyDescent="0.25">
      <c r="A2" s="44" t="s">
        <v>18</v>
      </c>
      <c r="B2" s="44"/>
      <c r="C2" s="45" t="s">
        <v>23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26" ht="71.45" customHeight="1" x14ac:dyDescent="0.25">
      <c r="A3" s="31" t="s">
        <v>13</v>
      </c>
      <c r="B3" s="32"/>
      <c r="C3" s="46" t="s">
        <v>19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8"/>
    </row>
    <row r="4" spans="1:26" ht="42.75" customHeight="1" x14ac:dyDescent="0.25">
      <c r="A4" s="33"/>
      <c r="B4" s="34"/>
      <c r="C4" s="29" t="s">
        <v>21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30"/>
    </row>
    <row r="5" spans="1:26" s="3" customFormat="1" ht="70.5" customHeight="1" x14ac:dyDescent="0.25">
      <c r="A5" s="36" t="s">
        <v>0</v>
      </c>
      <c r="B5" s="36" t="s">
        <v>15</v>
      </c>
      <c r="C5" s="37" t="s">
        <v>1</v>
      </c>
      <c r="D5" s="38" t="s">
        <v>4</v>
      </c>
      <c r="E5" s="37" t="s">
        <v>5</v>
      </c>
      <c r="F5" s="42" t="s">
        <v>2</v>
      </c>
      <c r="G5" s="43"/>
      <c r="H5" s="43"/>
      <c r="I5" s="43"/>
      <c r="J5" s="37"/>
      <c r="K5" s="37" t="s">
        <v>9</v>
      </c>
      <c r="L5" s="39" t="s">
        <v>3</v>
      </c>
      <c r="M5" s="39"/>
      <c r="N5" s="39"/>
      <c r="O5" s="54" t="s">
        <v>17</v>
      </c>
      <c r="P5" s="40" t="s">
        <v>10</v>
      </c>
      <c r="Q5" s="41" t="s">
        <v>12</v>
      </c>
      <c r="R5"/>
      <c r="S5"/>
      <c r="T5"/>
      <c r="U5"/>
      <c r="V5"/>
      <c r="W5"/>
      <c r="X5"/>
      <c r="Y5"/>
      <c r="Z5"/>
    </row>
    <row r="6" spans="1:26" s="3" customFormat="1" ht="139.5" customHeight="1" x14ac:dyDescent="0.25">
      <c r="A6" s="36"/>
      <c r="B6" s="36"/>
      <c r="C6" s="38"/>
      <c r="D6" s="53"/>
      <c r="E6" s="37"/>
      <c r="F6" s="10" t="s">
        <v>26</v>
      </c>
      <c r="G6" s="10" t="s">
        <v>27</v>
      </c>
      <c r="H6" s="10" t="s">
        <v>28</v>
      </c>
      <c r="I6" s="10" t="s">
        <v>30</v>
      </c>
      <c r="J6" s="37"/>
      <c r="K6" s="37"/>
      <c r="L6" s="11" t="s">
        <v>6</v>
      </c>
      <c r="M6" s="12" t="s">
        <v>7</v>
      </c>
      <c r="N6" s="13" t="s">
        <v>11</v>
      </c>
      <c r="O6" s="55"/>
      <c r="P6" s="40"/>
      <c r="Q6" s="41"/>
      <c r="R6"/>
      <c r="S6"/>
      <c r="T6"/>
      <c r="U6"/>
      <c r="V6"/>
      <c r="W6"/>
      <c r="X6"/>
      <c r="Y6"/>
      <c r="Z6"/>
    </row>
    <row r="7" spans="1:26" s="1" customFormat="1" ht="113.25" customHeight="1" x14ac:dyDescent="0.25">
      <c r="A7" s="14" t="s">
        <v>8</v>
      </c>
      <c r="B7" s="26" t="s">
        <v>24</v>
      </c>
      <c r="C7" s="25" t="s">
        <v>25</v>
      </c>
      <c r="D7" s="28" t="s">
        <v>20</v>
      </c>
      <c r="E7" s="27">
        <v>10</v>
      </c>
      <c r="F7" s="17">
        <v>2880</v>
      </c>
      <c r="G7" s="18">
        <v>3052.8</v>
      </c>
      <c r="H7" s="18">
        <v>2995.2</v>
      </c>
      <c r="I7" s="18">
        <v>2306.14</v>
      </c>
      <c r="J7" s="19">
        <f t="shared" ref="J7" si="0">SUM(F7:I7)</f>
        <v>11234.14</v>
      </c>
      <c r="K7" s="20">
        <f t="shared" ref="K7" si="1">COUNT(F7:I7)</f>
        <v>4</v>
      </c>
      <c r="L7" s="21">
        <f t="shared" ref="L7" si="2">IF(ISERR(AVERAGE(F7:I7)),"",AVERAGE(F7:I7))</f>
        <v>2808.5349999999999</v>
      </c>
      <c r="M7" s="21">
        <f t="shared" ref="M7" si="3">IF(ISERR(STDEV(F7:I7)),"",STDEV(F7:I7))</f>
        <v>342.54790161377741</v>
      </c>
      <c r="N7" s="22">
        <f>M7/L7*100%</f>
        <v>0.12196675548418567</v>
      </c>
      <c r="O7" s="23" t="s">
        <v>14</v>
      </c>
      <c r="P7" s="24">
        <v>2306.14</v>
      </c>
      <c r="Q7" s="19">
        <f t="shared" ref="Q7" si="4">P7*E7</f>
        <v>23061.399999999998</v>
      </c>
      <c r="R7"/>
      <c r="S7"/>
      <c r="T7"/>
      <c r="U7"/>
      <c r="V7"/>
      <c r="W7"/>
      <c r="X7"/>
      <c r="Y7"/>
      <c r="Z7"/>
    </row>
    <row r="8" spans="1:26" s="1" customFormat="1" ht="22.5" customHeight="1" x14ac:dyDescent="0.25">
      <c r="A8" s="51" t="s">
        <v>16</v>
      </c>
      <c r="B8" s="51"/>
      <c r="C8" s="51"/>
      <c r="D8" s="52"/>
      <c r="E8" s="52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15">
        <f>SUM(Q7:Q7)</f>
        <v>23061.399999999998</v>
      </c>
      <c r="R8"/>
      <c r="S8"/>
      <c r="T8"/>
      <c r="U8"/>
      <c r="V8"/>
      <c r="W8"/>
      <c r="X8"/>
      <c r="Y8"/>
      <c r="Z8"/>
    </row>
    <row r="9" spans="1:26" ht="23.25" customHeight="1" x14ac:dyDescent="0.25">
      <c r="A9" s="50" t="s">
        <v>29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</row>
    <row r="10" spans="1:26" ht="15.75" customHeight="1" x14ac:dyDescent="0.25">
      <c r="A10" s="49"/>
      <c r="B10" s="49"/>
      <c r="C10" s="49"/>
      <c r="D10" s="49"/>
      <c r="E10" s="49"/>
      <c r="F10" s="49"/>
      <c r="G10" s="49"/>
      <c r="H10" s="49"/>
      <c r="I10" s="49"/>
      <c r="J10" s="16"/>
      <c r="K10" s="16"/>
      <c r="L10" s="16"/>
      <c r="M10" s="16"/>
      <c r="N10" s="16"/>
      <c r="O10" s="16"/>
      <c r="P10" s="16"/>
      <c r="Q10" s="16"/>
    </row>
    <row r="11" spans="1:26" ht="15.75" x14ac:dyDescent="0.25">
      <c r="A11" s="6"/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26" ht="15.75" x14ac:dyDescent="0.25">
      <c r="A12" s="6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26" ht="15.75" x14ac:dyDescent="0.25">
      <c r="A13" s="6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26" ht="15.75" x14ac:dyDescent="0.25">
      <c r="A14" s="6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26" ht="15.75" x14ac:dyDescent="0.25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x14ac:dyDescent="0.25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x14ac:dyDescent="0.25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x14ac:dyDescent="0.25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x14ac:dyDescent="0.25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x14ac:dyDescent="0.25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x14ac:dyDescent="0.25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x14ac:dyDescent="0.25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x14ac:dyDescent="0.25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x14ac:dyDescent="0.25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x14ac:dyDescent="0.25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x14ac:dyDescent="0.25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x14ac:dyDescent="0.25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x14ac:dyDescent="0.25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x14ac:dyDescent="0.25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x14ac:dyDescent="0.25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x14ac:dyDescent="0.25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x14ac:dyDescent="0.25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x14ac:dyDescent="0.25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x14ac:dyDescent="0.25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x14ac:dyDescent="0.25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x14ac:dyDescent="0.25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x14ac:dyDescent="0.25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x14ac:dyDescent="0.25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x14ac:dyDescent="0.25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x14ac:dyDescent="0.25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x14ac:dyDescent="0.25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x14ac:dyDescent="0.25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x14ac:dyDescent="0.25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x14ac:dyDescent="0.25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x14ac:dyDescent="0.25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x14ac:dyDescent="0.25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x14ac:dyDescent="0.25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x14ac:dyDescent="0.25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x14ac:dyDescent="0.25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x14ac:dyDescent="0.25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x14ac:dyDescent="0.25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x14ac:dyDescent="0.25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x14ac:dyDescent="0.25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x14ac:dyDescent="0.25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x14ac:dyDescent="0.25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x14ac:dyDescent="0.25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x14ac:dyDescent="0.25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x14ac:dyDescent="0.25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x14ac:dyDescent="0.25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x14ac:dyDescent="0.25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x14ac:dyDescent="0.25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x14ac:dyDescent="0.25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x14ac:dyDescent="0.25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x14ac:dyDescent="0.25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x14ac:dyDescent="0.25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x14ac:dyDescent="0.25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x14ac:dyDescent="0.25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x14ac:dyDescent="0.25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x14ac:dyDescent="0.25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x14ac:dyDescent="0.25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x14ac:dyDescent="0.25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x14ac:dyDescent="0.25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x14ac:dyDescent="0.25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x14ac:dyDescent="0.25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x14ac:dyDescent="0.25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x14ac:dyDescent="0.25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x14ac:dyDescent="0.25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x14ac:dyDescent="0.25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x14ac:dyDescent="0.25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x14ac:dyDescent="0.25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x14ac:dyDescent="0.25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x14ac:dyDescent="0.25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x14ac:dyDescent="0.25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x14ac:dyDescent="0.25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x14ac:dyDescent="0.25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x14ac:dyDescent="0.25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x14ac:dyDescent="0.25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x14ac:dyDescent="0.25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x14ac:dyDescent="0.25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x14ac:dyDescent="0.25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x14ac:dyDescent="0.25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x14ac:dyDescent="0.25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x14ac:dyDescent="0.25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x14ac:dyDescent="0.25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x14ac:dyDescent="0.25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8"/>
      <c r="B96" s="8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 x14ac:dyDescent="0.25">
      <c r="A97" s="8"/>
      <c r="B97" s="8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 x14ac:dyDescent="0.25">
      <c r="A98" s="8"/>
      <c r="B98" s="8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 x14ac:dyDescent="0.25">
      <c r="A99" s="8"/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 x14ac:dyDescent="0.25">
      <c r="A100" s="8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 x14ac:dyDescent="0.25">
      <c r="A101" s="8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 x14ac:dyDescent="0.25">
      <c r="A102" s="8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 x14ac:dyDescent="0.25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 x14ac:dyDescent="0.25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 x14ac:dyDescent="0.25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 x14ac:dyDescent="0.25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 x14ac:dyDescent="0.25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 x14ac:dyDescent="0.25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 x14ac:dyDescent="0.25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 x14ac:dyDescent="0.25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 x14ac:dyDescent="0.25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 x14ac:dyDescent="0.25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 x14ac:dyDescent="0.25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048508" spans="1:26" x14ac:dyDescent="0.25">
      <c r="A1048508" s="2"/>
      <c r="B1048508" s="2"/>
      <c r="D1048508" s="5"/>
      <c r="R1048508" s="2"/>
      <c r="S1048508" s="2"/>
      <c r="T1048508" s="2"/>
      <c r="U1048508" s="2"/>
      <c r="V1048508" s="2"/>
      <c r="W1048508" s="2"/>
      <c r="X1048508" s="2"/>
      <c r="Y1048508" s="2"/>
      <c r="Z1048508" s="2"/>
    </row>
  </sheetData>
  <mergeCells count="21">
    <mergeCell ref="A10:I10"/>
    <mergeCell ref="A9:Q9"/>
    <mergeCell ref="A8:P8"/>
    <mergeCell ref="D5:D6"/>
    <mergeCell ref="O5:O6"/>
    <mergeCell ref="C4:Q4"/>
    <mergeCell ref="A3:B4"/>
    <mergeCell ref="A1:Q1"/>
    <mergeCell ref="A5:A6"/>
    <mergeCell ref="C5:C6"/>
    <mergeCell ref="J5:J6"/>
    <mergeCell ref="K5:K6"/>
    <mergeCell ref="L5:N5"/>
    <mergeCell ref="P5:P6"/>
    <mergeCell ref="B5:B6"/>
    <mergeCell ref="E5:E6"/>
    <mergeCell ref="Q5:Q6"/>
    <mergeCell ref="F5:I5"/>
    <mergeCell ref="A2:B2"/>
    <mergeCell ref="C2:Q2"/>
    <mergeCell ref="C3:Q3"/>
  </mergeCells>
  <conditionalFormatting sqref="N7:O7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Специалист</cp:lastModifiedBy>
  <cp:lastPrinted>2025-11-14T13:37:09Z</cp:lastPrinted>
  <dcterms:created xsi:type="dcterms:W3CDTF">2022-04-11T10:29:27Z</dcterms:created>
  <dcterms:modified xsi:type="dcterms:W3CDTF">2026-06-11T08:24:10Z</dcterms:modified>
</cp:coreProperties>
</file>