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616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8" l="1"/>
  <c r="J10" i="8"/>
  <c r="L10" i="8"/>
  <c r="M10" i="8" s="1"/>
  <c r="K10" i="8" l="1"/>
  <c r="N10" i="8"/>
  <c r="O10" i="8" s="1"/>
  <c r="O11" i="8" s="1"/>
  <c r="I12" i="8" l="1"/>
</calcChain>
</file>

<file path=xl/sharedStrings.xml><?xml version="1.0" encoding="utf-8"?>
<sst xmlns="http://schemas.openxmlformats.org/spreadsheetml/2006/main" count="34" uniqueCount="34">
  <si>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</si>
  <si>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</si>
  <si>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</si>
  <si>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</si>
  <si>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</si>
  <si>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</si>
  <si>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</si>
  <si>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</si>
  <si>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t>Среднее квадратичное отклонение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</si>
  <si>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</si>
  <si>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</si>
  <si>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</si>
  <si>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</si>
  <si>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</si>
  <si>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</si>
  <si>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</si>
  <si>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</si>
  <si>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</si>
  <si>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</si>
  <si>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</si>
  <si>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r>
      <t xml:space="preserve">Средняя арифметическая цена за единицу     </t>
    </r>
    <r>
      <rPr>
        <b/>
        <i/>
        <sz val="8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</si>
  <si>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</si>
  <si>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8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8"/>
        <color indexed="8"/>
        <rFont val="Times New Roman"/>
        <family val="1"/>
        <charset val="204"/>
      </rPr>
      <t>ц</t>
    </r>
    <r>
      <rPr>
        <i/>
        <vertAlign val="subscript"/>
        <sz val="8"/>
        <color indexed="8"/>
        <rFont val="Times New Roman"/>
        <family val="1"/>
        <charset val="204"/>
      </rPr>
      <t>i</t>
    </r>
    <r>
      <rPr>
        <sz val="8"/>
        <color indexed="8"/>
        <rFont val="Times New Roman"/>
        <family val="1"/>
        <charset val="204"/>
      </rPr>
      <t>- цена единицы)</t>
    </r>
  </si>
  <si>
    <t>№1</t>
  </si>
  <si>
    <t>№2</t>
  </si>
  <si>
    <t>№3</t>
  </si>
  <si>
    <t>заведующий ____________________О.Ю. Одинцова</t>
  </si>
  <si>
    <t>Цена контракта. (руб.)</t>
  </si>
  <si>
    <t>Приложение № 2</t>
  </si>
  <si>
    <t xml:space="preserve">к извещению о проведении </t>
  </si>
  <si>
    <t>закупки</t>
  </si>
  <si>
    <t>Выполнение работ по проверке вентиляционных каналов в здании ГБДОУ детский сад № 91 Выборгского района Санкт-Петербурга в 2026 году (далее – услуга)</t>
  </si>
  <si>
    <t>Выполнение работ по проверке вентиляционных каналов в здании ГБДОУ детский сад № 91 Выборгского района Санкт-Петербурга</t>
  </si>
  <si>
    <t>усл.ед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</si>
</sst>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0.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i/>
      <vertAlign val="subscript"/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8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top" wrapText="1"/>
    </xf>
    <xf numFmtId="0" fontId="4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center" vertical="center" wrapText="1"/>
    </xf>
    <xf numFmtId="165" fontId="7" fillId="3" borderId="0" xfId="0" applyNumberFormat="1" applyFont="1" applyFill="1" applyAlignment="1">
      <alignment horizontal="distributed" vertical="top" wrapText="1" justifyLastLine="1"/>
    </xf>
    <xf numFmtId="0" fontId="7" fillId="0" borderId="0" xfId="0" applyFont="1"/>
    <xf numFmtId="0" fontId="9" fillId="4" borderId="5" xfId="0" applyFont="1" applyFill="1" applyBorder="1" applyAlignment="1">
      <alignment horizontal="center" vertical="center" textRotation="90" wrapText="1"/>
    </xf>
    <xf numFmtId="0" fontId="9" fillId="2" borderId="5" xfId="0" applyFont="1" applyFill="1" applyBorder="1" applyAlignment="1">
      <alignment horizontal="center" vertical="center" textRotation="90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3" fillId="3" borderId="2" xfId="0" applyFont="1" applyFill="1" applyBorder="1" applyAlignment="1">
      <alignment horizontal="center" vertical="center" wrapText="1"/>
    </xf>
    <xf numFmtId="164" fontId="13" fillId="3" borderId="2" xfId="0" applyNumberFormat="1" applyFont="1" applyFill="1" applyBorder="1" applyAlignment="1">
      <alignment horizontal="distributed" vertical="center" wrapText="1" justifyLastLine="1"/>
    </xf>
    <xf numFmtId="0" fontId="13" fillId="3" borderId="2" xfId="0" applyFont="1" applyFill="1" applyBorder="1" applyAlignment="1">
      <alignment horizontal="distributed" vertical="center" justifyLastLine="1"/>
    </xf>
    <xf numFmtId="10" fontId="13" fillId="3" borderId="2" xfId="0" applyNumberFormat="1" applyFont="1" applyFill="1" applyBorder="1" applyAlignment="1">
      <alignment horizontal="distributed" vertical="center" justifyLastLine="1"/>
    </xf>
    <xf numFmtId="2" fontId="13" fillId="3" borderId="2" xfId="0" applyNumberFormat="1" applyFont="1" applyFill="1" applyBorder="1" applyAlignment="1">
      <alignment horizontal="distributed" vertical="center" wrapText="1" justifyLastLine="1"/>
    </xf>
    <xf numFmtId="165" fontId="13" fillId="3" borderId="2" xfId="0" applyNumberFormat="1" applyFont="1" applyFill="1" applyBorder="1" applyAlignment="1">
      <alignment horizontal="distributed" vertical="center" wrapText="1" justifyLastLine="1"/>
    </xf>
    <xf numFmtId="4" fontId="13" fillId="3" borderId="2" xfId="0" applyNumberFormat="1" applyFont="1" applyFill="1" applyBorder="1" applyAlignment="1">
      <alignment horizontal="center" vertical="center" wrapText="1" justifyLastLine="1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 vertical="top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5" fillId="0" borderId="9" xfId="0" applyFont="1" applyBorder="1" applyAlignment="1">
      <alignment horizontal="center" vertical="center" wrapText="1"/>
    </xf>
    <xf numFmtId="2" fontId="9" fillId="2" borderId="11" xfId="0" applyNumberFormat="1" applyFont="1" applyFill="1" applyBorder="1" applyAlignment="1">
      <alignment horizontal="center" vertical="center" wrapText="1"/>
    </xf>
    <xf numFmtId="2" fontId="9" fillId="2" borderId="12" xfId="0" applyNumberFormat="1" applyFont="1" applyFill="1" applyBorder="1" applyAlignment="1">
      <alignment horizontal="center" vertical="center" wrapText="1"/>
    </xf>
    <xf numFmtId="2" fontId="9" fillId="2" borderId="13" xfId="0" applyNumberFormat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textRotation="90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9" fillId="2" borderId="6" xfId="0" applyFont="1" applyFill="1" applyBorder="1" applyAlignment="1">
      <alignment horizontal="center" vertical="center" textRotation="90" wrapText="1"/>
    </xf>
    <xf numFmtId="0" fontId="9" fillId="2" borderId="5" xfId="0" applyFont="1" applyFill="1" applyBorder="1" applyAlignment="1">
      <alignment horizontal="center" vertical="center" textRotation="90" wrapText="1"/>
    </xf>
    <xf numFmtId="0" fontId="9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8</xdr:row>
      <xdr:rowOff>952500</xdr:rowOff>
    </xdr:from>
    <xdr:to>
      <xdr:col>11</xdr:col>
      <xdr:colOff>0</xdr:colOff>
      <xdr:row>8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8</xdr:row>
      <xdr:rowOff>923925</xdr:rowOff>
    </xdr:from>
    <xdr:to>
      <xdr:col>9</xdr:col>
      <xdr:colOff>1019175</xdr:colOff>
      <xdr:row>8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8</xdr:row>
      <xdr:rowOff>1600200</xdr:rowOff>
    </xdr:from>
    <xdr:to>
      <xdr:col>11</xdr:col>
      <xdr:colOff>1504950</xdr:colOff>
      <xdr:row>8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A2" zoomScaleNormal="100" workbookViewId="0">
      <selection activeCell="G10" sqref="G10"/>
    </sheetView>
  </sheetViews>
  <sheetFormatPr defaultRowHeight="13.2" x14ac:dyDescent="0.25"/>
  <cols>
    <col min="1" max="1" width="4.6640625" style="1" customWidth="1"/>
    <col min="2" max="2" width="20.88671875" style="1" customWidth="1"/>
    <col min="3" max="3" width="5.88671875" style="1" customWidth="1"/>
    <col min="4" max="4" width="6.88671875" style="1" customWidth="1"/>
    <col min="5" max="5" width="10.44140625" style="1" customWidth="1"/>
    <col min="6" max="7" width="9.8867187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3.33203125" style="1" customWidth="1"/>
    <col min="16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16" ht="15.6" hidden="1" x14ac:dyDescent="0.3">
      <c r="J1" s="2" t="s">
        <v>1</v>
      </c>
    </row>
    <row r="2" spans="1:16" ht="15.6" x14ac:dyDescent="0.3">
      <c r="J2" s="2"/>
      <c r="L2" s="1" t="s">
        <v>28</v>
      </c>
    </row>
    <row r="3" spans="1:16" ht="15.6" customHeight="1" x14ac:dyDescent="0.3">
      <c r="J3" s="2"/>
      <c r="L3" s="1" t="s">
        <v>29</v>
      </c>
      <c r="M3" s="44" t="s">
        <v>30</v>
      </c>
      <c r="N3" s="44"/>
      <c r="O3" s="44"/>
    </row>
    <row r="4" spans="1:16" ht="31.2" customHeight="1" x14ac:dyDescent="0.25">
      <c r="A4" s="55" t="s">
        <v>31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16" ht="15.7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6" ht="36" customHeight="1" x14ac:dyDescent="0.25">
      <c r="A6" s="63" t="s">
        <v>15</v>
      </c>
      <c r="B6" s="64"/>
      <c r="C6" s="40" t="s">
        <v>17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2"/>
    </row>
    <row r="7" spans="1:16" ht="18.75" customHeight="1" x14ac:dyDescent="0.25">
      <c r="A7" s="38" t="s">
        <v>16</v>
      </c>
      <c r="B7" s="39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39"/>
    </row>
    <row r="8" spans="1:16" s="21" customFormat="1" ht="33" customHeight="1" x14ac:dyDescent="0.2">
      <c r="A8" s="56" t="s">
        <v>2</v>
      </c>
      <c r="B8" s="56" t="s">
        <v>18</v>
      </c>
      <c r="C8" s="58" t="s">
        <v>3</v>
      </c>
      <c r="D8" s="60" t="s">
        <v>0</v>
      </c>
      <c r="E8" s="62" t="s">
        <v>4</v>
      </c>
      <c r="F8" s="62"/>
      <c r="G8" s="62"/>
      <c r="H8" s="62"/>
      <c r="I8" s="49" t="s">
        <v>5</v>
      </c>
      <c r="J8" s="50"/>
      <c r="K8" s="51"/>
      <c r="L8" s="52" t="s">
        <v>6</v>
      </c>
      <c r="M8" s="53"/>
      <c r="N8" s="53"/>
      <c r="O8" s="54"/>
    </row>
    <row r="9" spans="1:16" s="21" customFormat="1" ht="102" customHeight="1" x14ac:dyDescent="0.2">
      <c r="A9" s="57"/>
      <c r="B9" s="57"/>
      <c r="C9" s="59"/>
      <c r="D9" s="61"/>
      <c r="E9" s="22" t="s">
        <v>23</v>
      </c>
      <c r="F9" s="22" t="s">
        <v>24</v>
      </c>
      <c r="G9" s="22" t="s">
        <v>25</v>
      </c>
      <c r="H9" s="23" t="s">
        <v>7</v>
      </c>
      <c r="I9" s="24" t="s">
        <v>20</v>
      </c>
      <c r="J9" s="25" t="s">
        <v>8</v>
      </c>
      <c r="K9" s="25" t="s">
        <v>21</v>
      </c>
      <c r="L9" s="25" t="s">
        <v>22</v>
      </c>
      <c r="M9" s="23" t="s">
        <v>27</v>
      </c>
      <c r="N9" s="23" t="s">
        <v>9</v>
      </c>
      <c r="O9" s="23" t="s">
        <v>10</v>
      </c>
    </row>
    <row r="10" spans="1:16" s="21" customFormat="1" ht="102" customHeight="1" x14ac:dyDescent="0.3">
      <c r="A10" s="26">
        <v>1</v>
      </c>
      <c r="B10" s="65" t="s">
        <v>32</v>
      </c>
      <c r="C10" s="29" t="s">
        <v>33</v>
      </c>
      <c r="D10" s="27">
        <v>1</v>
      </c>
      <c r="E10" s="28">
        <v>12000</v>
      </c>
      <c r="F10" s="28">
        <v>13500</v>
      </c>
      <c r="G10" s="28">
        <v>15000</v>
      </c>
      <c r="H10" s="27">
        <v>3</v>
      </c>
      <c r="I10" s="30">
        <f t="shared" ref="I10" si="0">AVERAGE(E10:G10)</f>
        <v>13500</v>
      </c>
      <c r="J10" s="31">
        <f t="shared" ref="J10" si="1">STDEV(E10:G10)</f>
        <v>1500</v>
      </c>
      <c r="K10" s="32">
        <f t="shared" ref="K10" si="2">J10/I10</f>
        <v>0.1111111111111111</v>
      </c>
      <c r="L10" s="33">
        <f t="shared" ref="L10" si="3">((D10/H10)*(SUM(E10:G10)))</f>
        <v>13500</v>
      </c>
      <c r="M10" s="34">
        <f t="shared" ref="M10" si="4">L10/D10</f>
        <v>13500</v>
      </c>
      <c r="N10" s="35">
        <f>ROUND(M10,2)</f>
        <v>13500</v>
      </c>
      <c r="O10" s="35">
        <f t="shared" ref="O10" si="5">N10*D10</f>
        <v>13500</v>
      </c>
    </row>
    <row r="11" spans="1:16" x14ac:dyDescent="0.25">
      <c r="A11" s="3"/>
      <c r="B11" s="4"/>
      <c r="C11" s="4"/>
      <c r="D11" s="4"/>
      <c r="E11" s="5"/>
      <c r="F11" s="5"/>
      <c r="G11" s="5"/>
      <c r="H11" s="6"/>
      <c r="I11" s="7"/>
      <c r="J11" s="8"/>
      <c r="K11" s="9"/>
      <c r="L11" s="10"/>
      <c r="M11" s="20"/>
      <c r="N11" s="10" t="s">
        <v>11</v>
      </c>
      <c r="O11" s="11">
        <f>SUM(O10:O10)</f>
        <v>13500</v>
      </c>
    </row>
    <row r="12" spans="1:16" ht="15.6" x14ac:dyDescent="0.25">
      <c r="A12" s="45" t="s">
        <v>12</v>
      </c>
      <c r="B12" s="45"/>
      <c r="C12" s="45"/>
      <c r="D12" s="45"/>
      <c r="E12" s="45"/>
      <c r="F12" s="45"/>
      <c r="G12" s="45"/>
      <c r="H12" s="45"/>
      <c r="I12" s="12">
        <f>O11</f>
        <v>13500</v>
      </c>
      <c r="J12" s="13" t="s">
        <v>13</v>
      </c>
      <c r="K12" s="13"/>
      <c r="L12" s="13"/>
      <c r="M12" s="13"/>
      <c r="N12" s="13"/>
      <c r="O12" s="12"/>
    </row>
    <row r="13" spans="1:16" s="14" customFormat="1" ht="20.25" customHeight="1" x14ac:dyDescent="0.3">
      <c r="A13" s="46" t="s">
        <v>19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6" s="15" customFormat="1" ht="75.75" customHeight="1" x14ac:dyDescent="0.3">
      <c r="A14" s="46" t="s">
        <v>14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spans="1:16" s="14" customFormat="1" ht="34.5" customHeight="1" x14ac:dyDescent="0.3">
      <c r="A15" s="47"/>
      <c r="B15" s="47"/>
      <c r="C15" s="36" t="s">
        <v>26</v>
      </c>
      <c r="D15" s="36"/>
      <c r="E15" s="36"/>
      <c r="F15" s="36"/>
      <c r="G15" s="36"/>
      <c r="H15" s="36"/>
      <c r="I15" s="36"/>
      <c r="J15" s="16"/>
      <c r="K15" s="16"/>
      <c r="L15" s="16"/>
      <c r="M15" s="16"/>
      <c r="N15" s="16"/>
      <c r="O15" s="16"/>
    </row>
    <row r="16" spans="1:16" s="14" customFormat="1" ht="15.6" x14ac:dyDescent="0.3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16"/>
      <c r="P16" s="17"/>
    </row>
    <row r="17" spans="1:15" ht="15.6" x14ac:dyDescent="0.3">
      <c r="A17" s="43"/>
      <c r="B17" s="43"/>
      <c r="C17" s="2"/>
      <c r="D17" s="2"/>
      <c r="E17" s="2"/>
      <c r="F17" s="2"/>
      <c r="G17" s="2"/>
      <c r="H17" s="2"/>
      <c r="J17" s="43"/>
      <c r="K17" s="43"/>
    </row>
    <row r="18" spans="1:15" s="16" customFormat="1" ht="15.6" x14ac:dyDescent="0.3">
      <c r="A18" s="36"/>
      <c r="B18" s="36"/>
      <c r="C18" s="36"/>
      <c r="D18" s="36"/>
      <c r="E18" s="36"/>
      <c r="F18" s="36"/>
      <c r="G18" s="36"/>
      <c r="H18" s="18"/>
    </row>
    <row r="19" spans="1:15" s="16" customFormat="1" ht="13.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s="16" customFormat="1" ht="13.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mergeCells count="22">
    <mergeCell ref="M3:O3"/>
    <mergeCell ref="A12:H12"/>
    <mergeCell ref="A13:O13"/>
    <mergeCell ref="A14:O14"/>
    <mergeCell ref="A15:B15"/>
    <mergeCell ref="C7:O7"/>
    <mergeCell ref="I8:K8"/>
    <mergeCell ref="L8:O8"/>
    <mergeCell ref="A4:O4"/>
    <mergeCell ref="A8:A9"/>
    <mergeCell ref="B8:B9"/>
    <mergeCell ref="C8:C9"/>
    <mergeCell ref="D8:D9"/>
    <mergeCell ref="E8:H8"/>
    <mergeCell ref="A6:B6"/>
    <mergeCell ref="A18:G18"/>
    <mergeCell ref="C15:I15"/>
    <mergeCell ref="A16:N16"/>
    <mergeCell ref="A7:B7"/>
    <mergeCell ref="C6:O6"/>
    <mergeCell ref="A17:B17"/>
    <mergeCell ref="J17:K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2026-03-27T07:19:04Z</dcterms:modified>
</cp:coreProperties>
</file>