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Z:\АХР\Договора 2026\Весы\"/>
    </mc:Choice>
  </mc:AlternateContent>
  <xr:revisionPtr revIDLastSave="0" documentId="13_ncr:1_{99FBAD24-B1B5-4ECE-95A6-A4924D1BEF24}" xr6:coauthVersionLast="36" xr6:coauthVersionMax="36" xr10:uidLastSave="{00000000-0000-0000-0000-000000000000}"/>
  <bookViews>
    <workbookView xWindow="0" yWindow="0" windowWidth="28800" windowHeight="12030" xr2:uid="{00000000-000D-0000-FFFF-FFFF00000000}"/>
  </bookViews>
  <sheets>
    <sheet name="Прилож.1 - п.3.7.1" sheetId="1" r:id="rId1"/>
    <sheet name="Лист1" sheetId="2" r:id="rId2"/>
  </sheets>
  <calcPr calcId="191029" fullPrecision="0"/>
</workbook>
</file>

<file path=xl/calcChain.xml><?xml version="1.0" encoding="utf-8"?>
<calcChain xmlns="http://schemas.openxmlformats.org/spreadsheetml/2006/main">
  <c r="L18" i="1" l="1"/>
  <c r="M18" i="1" s="1"/>
  <c r="K18" i="1"/>
  <c r="N18" i="1" s="1"/>
  <c r="H18" i="1"/>
  <c r="N17" i="1"/>
  <c r="L17" i="1"/>
  <c r="M17" i="1" s="1"/>
  <c r="K17" i="1"/>
  <c r="H17" i="1"/>
  <c r="N16" i="1"/>
  <c r="M16" i="1"/>
  <c r="L16" i="1"/>
  <c r="K16" i="1"/>
  <c r="H16" i="1"/>
  <c r="L15" i="1"/>
  <c r="M15" i="1" s="1"/>
  <c r="K15" i="1"/>
  <c r="N15" i="1" s="1"/>
  <c r="H15" i="1"/>
  <c r="L14" i="1"/>
  <c r="M14" i="1" s="1"/>
  <c r="K14" i="1"/>
  <c r="N14" i="1" s="1"/>
  <c r="H14" i="1"/>
  <c r="L13" i="1"/>
  <c r="M13" i="1" s="1"/>
  <c r="K13" i="1"/>
  <c r="N13" i="1" s="1"/>
  <c r="H13" i="1"/>
  <c r="L12" i="1"/>
  <c r="M12" i="1" s="1"/>
  <c r="K12" i="1"/>
  <c r="N12" i="1" s="1"/>
  <c r="H12" i="1"/>
  <c r="N11" i="1"/>
  <c r="L11" i="1"/>
  <c r="M11" i="1" s="1"/>
  <c r="K11" i="1"/>
  <c r="H11" i="1"/>
  <c r="L10" i="1"/>
  <c r="K10" i="1"/>
  <c r="M10" i="1" s="1"/>
  <c r="H10" i="1"/>
  <c r="N9" i="1"/>
  <c r="L9" i="1"/>
  <c r="M9" i="1" s="1"/>
  <c r="K9" i="1"/>
  <c r="H9" i="1"/>
  <c r="N10" i="1" l="1"/>
  <c r="N20" i="1" s="1"/>
</calcChain>
</file>

<file path=xl/sharedStrings.xml><?xml version="1.0" encoding="utf-8"?>
<sst xmlns="http://schemas.openxmlformats.org/spreadsheetml/2006/main" count="49" uniqueCount="40">
  <si>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</si>
  <si>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</si>
  <si>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</si>
  <si>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</si>
  <si>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</si>
  <si>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</si>
  <si>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rFont val="Times New Roman"/>
      </rPr>
      <t>n</t>
    </r>
    <r>
      <rPr>
        <b/>
        <sz val="10"/>
        <rFont val="Times New Roman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</si>
  <si>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</si>
  <si>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</si>
  <si>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Единица измерения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</si>
  <si>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</si>
  <si>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</si>
  <si>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</si>
  <si>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</si>
  <si>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</si>
  <si>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</si>
  <si>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</si>
  <si>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2"/>
        <rFont val="Times New Roman"/>
      </rPr>
      <t>(не должен превышать 33%)</t>
    </r>
  </si>
  <si>
    <t>8=3+4+5+6+7</t>
  </si>
  <si>
    <t>10 = кол-во ответов ИЦИ</t>
  </si>
  <si>
    <t>11=          /10</t>
  </si>
  <si>
    <t>14=9*11</t>
  </si>
  <si>
    <t xml:space="preserve">Начальная (максимальная) цена контракта </t>
  </si>
  <si>
    <t>Исполнитель</t>
  </si>
  <si>
    <t>тел.:527-86-12</t>
  </si>
  <si>
    <t>Заместитель заведующего                              А.Н. Осипова</t>
  </si>
  <si>
    <t xml:space="preserve">Заказчиком было направлены запросы №99 от 08.05.2026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</t>
  </si>
  <si>
    <r>
      <t xml:space="preserve">Техническое обслуживание и поверка весов электронных медицинских ВЭМ-150 "Масса-К" в количестве 1 штука </t>
    </r>
    <r>
      <rPr>
        <b/>
        <sz val="9"/>
        <color theme="1"/>
        <rFont val="Times New Roman"/>
        <family val="1"/>
        <charset val="204"/>
      </rPr>
      <t>в 2026 году</t>
    </r>
  </si>
  <si>
    <r>
      <t xml:space="preserve">Техническое обслуживание и поверка весов электронных МК-15.2-АВ20 в количестве 1 штука </t>
    </r>
    <r>
      <rPr>
        <b/>
        <sz val="9"/>
        <color theme="1"/>
        <rFont val="Times New Roman"/>
        <family val="1"/>
        <charset val="204"/>
      </rPr>
      <t>в 2026 году</t>
    </r>
  </si>
  <si>
    <r>
      <t xml:space="preserve">Техническое обслуживание и поверка весов электронных ТВ-М-150.2-А3 в количестве 1 штука </t>
    </r>
    <r>
      <rPr>
        <b/>
        <sz val="9"/>
        <color theme="1"/>
        <rFont val="Times New Roman"/>
        <family val="1"/>
        <charset val="204"/>
      </rPr>
      <t>в 2026 году</t>
    </r>
  </si>
  <si>
    <r>
      <t xml:space="preserve">Техническое обслуживание и поверка весов электронных CAS SW-05 в количестве 1 штука </t>
    </r>
    <r>
      <rPr>
        <b/>
        <sz val="9"/>
        <color theme="1"/>
        <rFont val="Times New Roman"/>
        <family val="1"/>
        <charset val="204"/>
      </rPr>
      <t>в 2026 году</t>
    </r>
  </si>
  <si>
    <r>
      <t xml:space="preserve">Техническое обслуживание и поверка весов электронных МИДЛ МТ 3 В1ДА «Витрина» в количестве 1 штука </t>
    </r>
    <r>
      <rPr>
        <b/>
        <sz val="9"/>
        <color theme="1"/>
        <rFont val="Times New Roman"/>
        <family val="1"/>
        <charset val="204"/>
      </rPr>
      <t>в 2026 году</t>
    </r>
  </si>
  <si>
    <r>
      <t xml:space="preserve">Техническое обслуживание и поверка весов электронных медицинских ВЭМ-150 "Масса-К" в количестве 1 штука </t>
    </r>
    <r>
      <rPr>
        <b/>
        <sz val="9"/>
        <color theme="1"/>
        <rFont val="Times New Roman"/>
        <family val="1"/>
        <charset val="204"/>
      </rPr>
      <t>в 2027 году</t>
    </r>
  </si>
  <si>
    <r>
      <t xml:space="preserve">Техническое обслуживание и поверка весов электронных МК-15.2-АВ20 в количестве 1 штука </t>
    </r>
    <r>
      <rPr>
        <b/>
        <sz val="9"/>
        <color theme="1"/>
        <rFont val="Times New Roman"/>
        <family val="1"/>
        <charset val="204"/>
      </rPr>
      <t>в 2027 году</t>
    </r>
  </si>
  <si>
    <r>
      <t xml:space="preserve">Техническое обслуживание и поверка весов электронных ТВ-М-150.2-А3 в количестве 1 штука </t>
    </r>
    <r>
      <rPr>
        <b/>
        <sz val="9"/>
        <color theme="1"/>
        <rFont val="Times New Roman"/>
        <family val="1"/>
        <charset val="204"/>
      </rPr>
      <t>в 2027 году</t>
    </r>
  </si>
  <si>
    <r>
      <t xml:space="preserve">Техническое обслуживание и поверка весов электронных CAS SW-05 в количестве 1 штука </t>
    </r>
    <r>
      <rPr>
        <b/>
        <sz val="9"/>
        <color theme="1"/>
        <rFont val="Times New Roman"/>
        <family val="1"/>
        <charset val="204"/>
      </rPr>
      <t>в 2027 году</t>
    </r>
  </si>
  <si>
    <r>
      <t xml:space="preserve">Техническое обслуживание и поверка весов электронных МИДЛ МТ 3 В1ДА «Витрина» в количестве 1 штука </t>
    </r>
    <r>
      <rPr>
        <b/>
        <sz val="9"/>
        <color theme="1"/>
        <rFont val="Times New Roman"/>
        <family val="1"/>
        <charset val="204"/>
      </rPr>
      <t>в 2027 году</t>
    </r>
  </si>
  <si>
    <t xml:space="preserve">на оказание услуг по техническому обслуживанию и поверке весов для ГБДОУ детский сад № 90 Красногвардейского района Санкт-Петербурга, для нужд Санкт-Петербурга в 2026 году </t>
  </si>
  <si>
    <t>усл.</t>
  </si>
  <si>
    <t>Ответы на запрос получены от 3-х поставщиков (подрядчиков, исполнителей).ИЦИ №1 (вх №26-01 от 12.05.2026), ИЦИ №2  (вх №27-01 от 13.05.2026), ИЦИ №3 (вх №28-01 от 14.05.2026)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</si>
</sst>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scheme val="minor"/>
    </font>
    <font>
      <b/>
      <sz val="10"/>
      <name val="Times New Roman"/>
    </font>
    <font>
      <b/>
      <sz val="10"/>
      <color indexed="2"/>
      <name val="Times New Roman"/>
    </font>
    <font>
      <sz val="10"/>
      <name val="Times New Roman"/>
    </font>
    <font>
      <b/>
      <sz val="10"/>
      <color theme="1"/>
      <name val="Times New Roman"/>
    </font>
    <font>
      <b/>
      <sz val="11"/>
      <color theme="1"/>
      <name val="Times New Roman"/>
    </font>
    <font>
      <sz val="11"/>
      <color theme="1"/>
      <name val="Times New Roman"/>
    </font>
    <font>
      <b/>
      <i/>
      <sz val="10"/>
      <color theme="1"/>
      <name val="Times New Roman"/>
    </font>
    <font>
      <sz val="10"/>
      <color theme="1"/>
      <name val="Times New Roman"/>
    </font>
    <font>
      <sz val="11"/>
      <name val="Times New Roman"/>
    </font>
    <font>
      <b/>
      <sz val="12"/>
      <name val="Times New Roman"/>
    </font>
    <font>
      <i/>
      <sz val="10"/>
      <color indexed="2"/>
      <name val="Times New Roman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4" fillId="2" borderId="6" xfId="0" applyNumberFormat="1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4" fontId="6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4" fontId="9" fillId="0" borderId="0" xfId="0" applyNumberFormat="1" applyFont="1" applyAlignment="1">
      <alignment horizontal="left" vertical="center" wrapText="1"/>
    </xf>
    <xf numFmtId="0" fontId="0" fillId="0" borderId="0" xfId="0" applyFill="1"/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top" wrapText="1"/>
    </xf>
    <xf numFmtId="0" fontId="15" fillId="0" borderId="0" xfId="0" applyFont="1" applyAlignment="1">
      <alignment horizontal="center" vertical="center" wrapText="1"/>
    </xf>
    <xf numFmtId="4" fontId="12" fillId="3" borderId="5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4" fontId="12" fillId="0" borderId="5" xfId="0" applyNumberFormat="1" applyFont="1" applyFill="1" applyBorder="1" applyAlignment="1">
      <alignment horizontal="center" vertical="center" wrapText="1"/>
    </xf>
    <xf numFmtId="10" fontId="12" fillId="0" borderId="5" xfId="0" applyNumberFormat="1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right" vertical="center" wrapText="1"/>
    </xf>
    <xf numFmtId="0" fontId="21" fillId="0" borderId="3" xfId="0" applyFont="1" applyBorder="1" applyAlignment="1">
      <alignment horizontal="right" vertical="center" wrapText="1"/>
    </xf>
    <xf numFmtId="0" fontId="21" fillId="0" borderId="4" xfId="0" applyFont="1" applyBorder="1" applyAlignment="1">
      <alignment horizontal="right" vertical="center" wrapText="1"/>
    </xf>
    <xf numFmtId="4" fontId="22" fillId="3" borderId="5" xfId="0" applyNumberFormat="1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4" fontId="19" fillId="0" borderId="5" xfId="0" applyNumberFormat="1" applyFont="1" applyFill="1" applyBorder="1" applyAlignment="1">
      <alignment horizontal="center" vertical="center" wrapText="1"/>
    </xf>
    <xf numFmtId="4" fontId="20" fillId="0" borderId="5" xfId="0" applyNumberFormat="1" applyFont="1" applyFill="1" applyBorder="1" applyAlignment="1">
      <alignment horizontal="center" vertical="center" wrapText="1"/>
    </xf>
    <xf numFmtId="10" fontId="20" fillId="0" borderId="5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114299</xdr:colOff>
      <xdr:row>6</xdr:row>
      <xdr:rowOff>352424</xdr:rowOff>
    </xdr:from>
    <xdr:to>
      <xdr:col>7</xdr:col>
      <xdr:colOff>561974</xdr:colOff>
      <xdr:row>6</xdr:row>
      <xdr:rowOff>685799</xdr:rowOff>
    </xdr:to>
    <xdr:pic>
      <xdr:nvPicPr>
        <xdr:cNvPr id="1160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/>
      </xdr:blipFill>
      <xdr:spPr bwMode="auto">
        <a:xfrm>
          <a:off x="4015739" y="2409824"/>
          <a:ext cx="447674" cy="3333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66673</xdr:colOff>
      <xdr:row>6</xdr:row>
      <xdr:rowOff>133349</xdr:rowOff>
    </xdr:from>
    <xdr:to>
      <xdr:col>13</xdr:col>
      <xdr:colOff>1047749</xdr:colOff>
      <xdr:row>6</xdr:row>
      <xdr:rowOff>485774</xdr:rowOff>
    </xdr:to>
    <xdr:pic>
      <xdr:nvPicPr>
        <xdr:cNvPr id="1160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582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8753474" y="2190749"/>
          <a:ext cx="981073" cy="35242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171449</xdr:colOff>
      <xdr:row>6</xdr:row>
      <xdr:rowOff>514349</xdr:rowOff>
    </xdr:from>
    <xdr:to>
      <xdr:col>11</xdr:col>
      <xdr:colOff>802004</xdr:colOff>
      <xdr:row>6</xdr:row>
      <xdr:rowOff>700650</xdr:rowOff>
    </xdr:to>
    <xdr:pic>
      <xdr:nvPicPr>
        <xdr:cNvPr id="11609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592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7090409" y="2731769"/>
          <a:ext cx="630554" cy="1863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66673</xdr:colOff>
      <xdr:row>6</xdr:row>
      <xdr:rowOff>761999</xdr:rowOff>
    </xdr:from>
    <xdr:to>
      <xdr:col>12</xdr:col>
      <xdr:colOff>704849</xdr:colOff>
      <xdr:row>6</xdr:row>
      <xdr:rowOff>761999</xdr:rowOff>
    </xdr:to>
    <xdr:pic>
      <xdr:nvPicPr>
        <xdr:cNvPr id="1161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7892414" y="2819399"/>
          <a:ext cx="638174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352424</xdr:colOff>
      <xdr:row>7</xdr:row>
      <xdr:rowOff>228599</xdr:rowOff>
    </xdr:from>
    <xdr:to>
      <xdr:col>10</xdr:col>
      <xdr:colOff>619124</xdr:colOff>
      <xdr:row>7</xdr:row>
      <xdr:rowOff>428624</xdr:rowOff>
    </xdr:to>
    <xdr:pic>
      <xdr:nvPicPr>
        <xdr:cNvPr id="116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5B2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/>
      </xdr:blipFill>
      <xdr:spPr bwMode="auto">
        <a:xfrm>
          <a:off x="6353174" y="3238499"/>
          <a:ext cx="266700" cy="200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47623</xdr:colOff>
      <xdr:row>5</xdr:row>
      <xdr:rowOff>238124</xdr:rowOff>
    </xdr:from>
    <xdr:to>
      <xdr:col>13</xdr:col>
      <xdr:colOff>647699</xdr:colOff>
      <xdr:row>5</xdr:row>
      <xdr:rowOff>571499</xdr:rowOff>
    </xdr:to>
    <xdr:pic>
      <xdr:nvPicPr>
        <xdr:cNvPr id="1161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5C2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5"/>
        <a:stretch/>
      </xdr:blipFill>
      <xdr:spPr bwMode="auto">
        <a:xfrm>
          <a:off x="8734424" y="1419224"/>
          <a:ext cx="600075" cy="3333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95247</xdr:colOff>
      <xdr:row>19</xdr:row>
      <xdr:rowOff>9523</xdr:rowOff>
    </xdr:from>
    <xdr:to>
      <xdr:col>12</xdr:col>
      <xdr:colOff>647698</xdr:colOff>
      <xdr:row>19</xdr:row>
      <xdr:rowOff>276223</xdr:rowOff>
    </xdr:to>
    <xdr:pic>
      <xdr:nvPicPr>
        <xdr:cNvPr id="1161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6"/>
        <a:stretch/>
      </xdr:blipFill>
      <xdr:spPr bwMode="auto">
        <a:xfrm>
          <a:off x="7920988" y="6562723"/>
          <a:ext cx="552449" cy="2666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95250</xdr:colOff>
      <xdr:row>19</xdr:row>
      <xdr:rowOff>9525</xdr:rowOff>
    </xdr:from>
    <xdr:to>
      <xdr:col>12</xdr:col>
      <xdr:colOff>647700</xdr:colOff>
      <xdr:row>19</xdr:row>
      <xdr:rowOff>276225</xdr:rowOff>
    </xdr:to>
    <xdr:pic>
      <xdr:nvPicPr>
        <xdr:cNvPr id="9" name="Picture 1" descr="C:\Temp\KClipboardExport\7d4qbwfz.gif">
          <a:extLst>
            <a:ext uri="{FF2B5EF4-FFF2-40B4-BE49-F238E27FC236}">
              <a16:creationId xmlns:a16="http://schemas.microsoft.com/office/drawing/2014/main" id="{AB22B7C2-D760-43B8-900B-2D35D900A3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7400925" y="67722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"/>
    <pageSetUpPr fitToPage="1"/>
  </sheetPr>
  <dimension ref="A1:O25"/>
  <sheetViews>
    <sheetView tabSelected="1" zoomScale="90" zoomScaleNormal="90" workbookViewId="0">
      <selection activeCell="S7" sqref="S7"/>
    </sheetView>
  </sheetViews>
  <sheetFormatPr defaultRowHeight="15" x14ac:dyDescent="0.25"/>
  <cols>
    <col min="1" max="1" width="3.5703125" customWidth="1"/>
    <col min="2" max="2" width="23.140625" customWidth="1"/>
    <col min="3" max="3" width="7.28515625" customWidth="1"/>
    <col min="4" max="4" width="7.42578125" customWidth="1"/>
    <col min="5" max="5" width="7.5703125" customWidth="1"/>
    <col min="6" max="6" width="7.7109375" customWidth="1"/>
    <col min="7" max="7" width="7.42578125" customWidth="1"/>
    <col min="8" max="8" width="9.7109375" customWidth="1"/>
    <col min="9" max="9" width="11.7109375" customWidth="1"/>
    <col min="10" max="10" width="10.140625" customWidth="1"/>
    <col min="11" max="12" width="13.5703125" customWidth="1"/>
    <col min="13" max="13" width="12.85546875" customWidth="1"/>
    <col min="14" max="14" width="16.7109375" customWidth="1"/>
    <col min="15" max="15" width="10.5703125" customWidth="1"/>
  </cols>
  <sheetData>
    <row r="1" spans="1:15" ht="17.25" customHeight="1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5" ht="18.75" customHeight="1" x14ac:dyDescent="0.25">
      <c r="A2" s="35" t="s">
        <v>37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31.15" customHeight="1" x14ac:dyDescent="0.25">
      <c r="A3" s="19" t="s">
        <v>1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5" ht="28.15" customHeight="1" x14ac:dyDescent="0.25">
      <c r="A4" s="20" t="s">
        <v>26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18" customHeight="1" x14ac:dyDescent="0.25">
      <c r="A5" s="52" t="s">
        <v>39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</row>
    <row r="6" spans="1:15" ht="69" customHeight="1" x14ac:dyDescent="0.25">
      <c r="A6" s="21" t="s">
        <v>2</v>
      </c>
      <c r="B6" s="23" t="s">
        <v>3</v>
      </c>
      <c r="C6" s="25" t="s">
        <v>4</v>
      </c>
      <c r="D6" s="26"/>
      <c r="E6" s="26"/>
      <c r="F6" s="26"/>
      <c r="G6" s="26"/>
      <c r="H6" s="27"/>
      <c r="I6" s="23" t="s">
        <v>5</v>
      </c>
      <c r="J6" s="23" t="s">
        <v>6</v>
      </c>
      <c r="K6" s="29" t="s">
        <v>7</v>
      </c>
      <c r="L6" s="29"/>
      <c r="M6" s="29"/>
      <c r="N6" s="2" t="s">
        <v>8</v>
      </c>
      <c r="O6" s="30" t="s">
        <v>9</v>
      </c>
    </row>
    <row r="7" spans="1:15" ht="63.75" x14ac:dyDescent="0.25">
      <c r="A7" s="22"/>
      <c r="B7" s="24"/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3"/>
      <c r="I7" s="28"/>
      <c r="J7" s="28"/>
      <c r="K7" s="4" t="s">
        <v>15</v>
      </c>
      <c r="L7" s="5" t="s">
        <v>16</v>
      </c>
      <c r="M7" s="5" t="s">
        <v>17</v>
      </c>
      <c r="N7" s="6"/>
      <c r="O7" s="30"/>
    </row>
    <row r="8" spans="1:15" ht="54" x14ac:dyDescent="0.25">
      <c r="A8" s="7">
        <v>1</v>
      </c>
      <c r="B8" s="8">
        <v>2</v>
      </c>
      <c r="C8" s="8">
        <v>3</v>
      </c>
      <c r="D8" s="8">
        <v>4</v>
      </c>
      <c r="E8" s="8">
        <v>5</v>
      </c>
      <c r="F8" s="8">
        <v>6</v>
      </c>
      <c r="G8" s="8">
        <v>7</v>
      </c>
      <c r="H8" s="8" t="s">
        <v>18</v>
      </c>
      <c r="I8" s="8">
        <v>9</v>
      </c>
      <c r="J8" s="8" t="s">
        <v>19</v>
      </c>
      <c r="K8" s="31" t="s">
        <v>20</v>
      </c>
      <c r="L8" s="31">
        <v>12</v>
      </c>
      <c r="M8" s="31">
        <v>13</v>
      </c>
      <c r="N8" s="8" t="s">
        <v>21</v>
      </c>
      <c r="O8" s="8">
        <v>15</v>
      </c>
    </row>
    <row r="9" spans="1:15" ht="60" x14ac:dyDescent="0.25">
      <c r="A9" s="45">
        <v>1</v>
      </c>
      <c r="B9" s="34" t="s">
        <v>27</v>
      </c>
      <c r="C9" s="33">
        <v>2850</v>
      </c>
      <c r="D9" s="32">
        <v>2523</v>
      </c>
      <c r="E9" s="9">
        <v>2750.07</v>
      </c>
      <c r="F9" s="36"/>
      <c r="G9" s="36"/>
      <c r="H9" s="37">
        <f t="shared" ref="H9:H18" si="0">C9+D9+E9+F9+G9</f>
        <v>8123.07</v>
      </c>
      <c r="I9" s="38">
        <v>1</v>
      </c>
      <c r="J9" s="38">
        <v>3</v>
      </c>
      <c r="K9" s="39">
        <f>ROUND((C9+D9+E9+F9+G9)/J9,2)</f>
        <v>2707.69</v>
      </c>
      <c r="L9" s="39">
        <f t="shared" ref="L9:L18" si="1">STDEV(C9:G9)</f>
        <v>167.57</v>
      </c>
      <c r="M9" s="40">
        <f>L9/K9</f>
        <v>6.1899999999999997E-2</v>
      </c>
      <c r="N9" s="36">
        <f>I9*K9</f>
        <v>2707.69</v>
      </c>
      <c r="O9" s="46" t="s">
        <v>38</v>
      </c>
    </row>
    <row r="10" spans="1:15" ht="48" x14ac:dyDescent="0.25">
      <c r="A10" s="45">
        <v>2</v>
      </c>
      <c r="B10" s="34" t="s">
        <v>28</v>
      </c>
      <c r="C10" s="33">
        <v>2850</v>
      </c>
      <c r="D10" s="32">
        <v>2444</v>
      </c>
      <c r="E10" s="9">
        <v>2663.96</v>
      </c>
      <c r="F10" s="36"/>
      <c r="G10" s="36"/>
      <c r="H10" s="37">
        <f t="shared" si="0"/>
        <v>7957.96</v>
      </c>
      <c r="I10" s="38">
        <v>1</v>
      </c>
      <c r="J10" s="38">
        <v>3</v>
      </c>
      <c r="K10" s="39">
        <f t="shared" ref="K10:K18" si="2">ROUND((C10+D10+E10+F10+G10)/J10,2)</f>
        <v>2652.65</v>
      </c>
      <c r="L10" s="39">
        <f t="shared" si="1"/>
        <v>203.24</v>
      </c>
      <c r="M10" s="40">
        <f t="shared" ref="M10:M18" si="3">L10/K10</f>
        <v>7.6600000000000001E-2</v>
      </c>
      <c r="N10" s="36">
        <f t="shared" ref="N10:N18" si="4">I10*K10</f>
        <v>2652.65</v>
      </c>
      <c r="O10" s="46" t="s">
        <v>38</v>
      </c>
    </row>
    <row r="11" spans="1:15" ht="48" x14ac:dyDescent="0.25">
      <c r="A11" s="45">
        <v>3</v>
      </c>
      <c r="B11" s="34" t="s">
        <v>29</v>
      </c>
      <c r="C11" s="33">
        <v>2850</v>
      </c>
      <c r="D11" s="32">
        <v>2663</v>
      </c>
      <c r="E11" s="9">
        <v>2902.67</v>
      </c>
      <c r="F11" s="36"/>
      <c r="G11" s="36"/>
      <c r="H11" s="37">
        <f t="shared" si="0"/>
        <v>8415.67</v>
      </c>
      <c r="I11" s="38">
        <v>1</v>
      </c>
      <c r="J11" s="38">
        <v>3</v>
      </c>
      <c r="K11" s="39">
        <f t="shared" si="2"/>
        <v>2805.22</v>
      </c>
      <c r="L11" s="39">
        <f t="shared" si="1"/>
        <v>125.95</v>
      </c>
      <c r="M11" s="40">
        <f t="shared" si="3"/>
        <v>4.4900000000000002E-2</v>
      </c>
      <c r="N11" s="36">
        <f t="shared" si="4"/>
        <v>2805.22</v>
      </c>
      <c r="O11" s="46" t="s">
        <v>38</v>
      </c>
    </row>
    <row r="12" spans="1:15" ht="48" x14ac:dyDescent="0.25">
      <c r="A12" s="45">
        <v>4</v>
      </c>
      <c r="B12" s="34" t="s">
        <v>30</v>
      </c>
      <c r="C12" s="33">
        <v>2750</v>
      </c>
      <c r="D12" s="32">
        <v>2444</v>
      </c>
      <c r="E12" s="9">
        <v>2663.96</v>
      </c>
      <c r="F12" s="36"/>
      <c r="G12" s="36"/>
      <c r="H12" s="37">
        <f t="shared" si="0"/>
        <v>7857.96</v>
      </c>
      <c r="I12" s="38">
        <v>1</v>
      </c>
      <c r="J12" s="38">
        <v>3</v>
      </c>
      <c r="K12" s="39">
        <f t="shared" si="2"/>
        <v>2619.3200000000002</v>
      </c>
      <c r="L12" s="39">
        <f t="shared" si="1"/>
        <v>157.81</v>
      </c>
      <c r="M12" s="40">
        <f t="shared" si="3"/>
        <v>6.0199999999999997E-2</v>
      </c>
      <c r="N12" s="36">
        <f t="shared" si="4"/>
        <v>2619.3200000000002</v>
      </c>
      <c r="O12" s="46" t="s">
        <v>38</v>
      </c>
    </row>
    <row r="13" spans="1:15" ht="60" x14ac:dyDescent="0.25">
      <c r="A13" s="45">
        <v>5</v>
      </c>
      <c r="B13" s="34" t="s">
        <v>31</v>
      </c>
      <c r="C13" s="33">
        <v>2750</v>
      </c>
      <c r="D13" s="32">
        <v>2444</v>
      </c>
      <c r="E13" s="9">
        <v>2663.96</v>
      </c>
      <c r="F13" s="36"/>
      <c r="G13" s="36"/>
      <c r="H13" s="37">
        <f t="shared" si="0"/>
        <v>7857.96</v>
      </c>
      <c r="I13" s="38">
        <v>1</v>
      </c>
      <c r="J13" s="38">
        <v>3</v>
      </c>
      <c r="K13" s="39">
        <f t="shared" si="2"/>
        <v>2619.3200000000002</v>
      </c>
      <c r="L13" s="39">
        <f t="shared" si="1"/>
        <v>157.81</v>
      </c>
      <c r="M13" s="40">
        <f t="shared" si="3"/>
        <v>6.0199999999999997E-2</v>
      </c>
      <c r="N13" s="36">
        <f t="shared" si="4"/>
        <v>2619.3200000000002</v>
      </c>
      <c r="O13" s="46" t="s">
        <v>38</v>
      </c>
    </row>
    <row r="14" spans="1:15" ht="60" x14ac:dyDescent="0.25">
      <c r="A14" s="45">
        <v>6</v>
      </c>
      <c r="B14" s="34" t="s">
        <v>32</v>
      </c>
      <c r="C14" s="33">
        <v>3050</v>
      </c>
      <c r="D14" s="32">
        <v>2775</v>
      </c>
      <c r="E14" s="9">
        <v>3024.75</v>
      </c>
      <c r="F14" s="36"/>
      <c r="G14" s="36"/>
      <c r="H14" s="37">
        <f t="shared" si="0"/>
        <v>8849.75</v>
      </c>
      <c r="I14" s="38">
        <v>1</v>
      </c>
      <c r="J14" s="38">
        <v>3</v>
      </c>
      <c r="K14" s="39">
        <f t="shared" si="2"/>
        <v>2949.92</v>
      </c>
      <c r="L14" s="39">
        <f t="shared" si="1"/>
        <v>152.01</v>
      </c>
      <c r="M14" s="40">
        <f t="shared" si="3"/>
        <v>5.1499999999999997E-2</v>
      </c>
      <c r="N14" s="36">
        <f t="shared" si="4"/>
        <v>2949.92</v>
      </c>
      <c r="O14" s="46" t="s">
        <v>38</v>
      </c>
    </row>
    <row r="15" spans="1:15" ht="48" x14ac:dyDescent="0.25">
      <c r="A15" s="45">
        <v>7</v>
      </c>
      <c r="B15" s="34" t="s">
        <v>33</v>
      </c>
      <c r="C15" s="33">
        <v>3050</v>
      </c>
      <c r="D15" s="32">
        <v>2688</v>
      </c>
      <c r="E15" s="9">
        <v>2929.92</v>
      </c>
      <c r="F15" s="36"/>
      <c r="G15" s="36"/>
      <c r="H15" s="37">
        <f t="shared" si="0"/>
        <v>8667.92</v>
      </c>
      <c r="I15" s="38">
        <v>1</v>
      </c>
      <c r="J15" s="38">
        <v>3</v>
      </c>
      <c r="K15" s="39">
        <f t="shared" si="2"/>
        <v>2889.31</v>
      </c>
      <c r="L15" s="39">
        <f t="shared" si="1"/>
        <v>184.39</v>
      </c>
      <c r="M15" s="40">
        <f t="shared" si="3"/>
        <v>6.3799999999999996E-2</v>
      </c>
      <c r="N15" s="36">
        <f t="shared" si="4"/>
        <v>2889.31</v>
      </c>
      <c r="O15" s="46" t="s">
        <v>38</v>
      </c>
    </row>
    <row r="16" spans="1:15" ht="48" x14ac:dyDescent="0.25">
      <c r="A16" s="45">
        <v>8</v>
      </c>
      <c r="B16" s="34" t="s">
        <v>34</v>
      </c>
      <c r="C16" s="33">
        <v>3050</v>
      </c>
      <c r="D16" s="32">
        <v>2929</v>
      </c>
      <c r="E16" s="9">
        <v>3192.61</v>
      </c>
      <c r="F16" s="36"/>
      <c r="G16" s="36"/>
      <c r="H16" s="37">
        <f t="shared" si="0"/>
        <v>9171.61</v>
      </c>
      <c r="I16" s="38">
        <v>1</v>
      </c>
      <c r="J16" s="38">
        <v>3</v>
      </c>
      <c r="K16" s="39">
        <f t="shared" si="2"/>
        <v>3057.2</v>
      </c>
      <c r="L16" s="39">
        <f t="shared" si="1"/>
        <v>131.94999999999999</v>
      </c>
      <c r="M16" s="40">
        <f t="shared" si="3"/>
        <v>4.3200000000000002E-2</v>
      </c>
      <c r="N16" s="36">
        <f t="shared" si="4"/>
        <v>3057.2</v>
      </c>
      <c r="O16" s="46" t="s">
        <v>38</v>
      </c>
    </row>
    <row r="17" spans="1:15" ht="48" x14ac:dyDescent="0.25">
      <c r="A17" s="45">
        <v>9</v>
      </c>
      <c r="B17" s="34" t="s">
        <v>35</v>
      </c>
      <c r="C17" s="33">
        <v>2950</v>
      </c>
      <c r="D17" s="32">
        <v>2688</v>
      </c>
      <c r="E17" s="9">
        <v>2929.92</v>
      </c>
      <c r="F17" s="36"/>
      <c r="G17" s="36"/>
      <c r="H17" s="37">
        <f t="shared" si="0"/>
        <v>8567.92</v>
      </c>
      <c r="I17" s="38">
        <v>1</v>
      </c>
      <c r="J17" s="38">
        <v>3</v>
      </c>
      <c r="K17" s="39">
        <f t="shared" si="2"/>
        <v>2855.97</v>
      </c>
      <c r="L17" s="39">
        <f t="shared" si="1"/>
        <v>145.82</v>
      </c>
      <c r="M17" s="40">
        <f t="shared" si="3"/>
        <v>5.11E-2</v>
      </c>
      <c r="N17" s="36">
        <f t="shared" si="4"/>
        <v>2855.97</v>
      </c>
      <c r="O17" s="46" t="s">
        <v>38</v>
      </c>
    </row>
    <row r="18" spans="1:15" ht="60" x14ac:dyDescent="0.25">
      <c r="A18" s="45">
        <v>10</v>
      </c>
      <c r="B18" s="34" t="s">
        <v>36</v>
      </c>
      <c r="C18" s="33">
        <v>2950</v>
      </c>
      <c r="D18" s="32">
        <v>2688</v>
      </c>
      <c r="E18" s="9">
        <v>2929.92</v>
      </c>
      <c r="F18" s="36"/>
      <c r="G18" s="36"/>
      <c r="H18" s="37">
        <f t="shared" si="0"/>
        <v>8567.92</v>
      </c>
      <c r="I18" s="38">
        <v>1</v>
      </c>
      <c r="J18" s="38">
        <v>3</v>
      </c>
      <c r="K18" s="39">
        <f t="shared" si="2"/>
        <v>2855.97</v>
      </c>
      <c r="L18" s="39">
        <f t="shared" si="1"/>
        <v>145.82</v>
      </c>
      <c r="M18" s="40">
        <f t="shared" si="3"/>
        <v>5.11E-2</v>
      </c>
      <c r="N18" s="36">
        <f t="shared" si="4"/>
        <v>2855.97</v>
      </c>
      <c r="O18" s="46" t="s">
        <v>38</v>
      </c>
    </row>
    <row r="19" spans="1:15" s="15" customFormat="1" ht="6" customHeight="1" x14ac:dyDescent="0.25">
      <c r="A19" s="47"/>
      <c r="B19" s="48"/>
      <c r="C19" s="47"/>
      <c r="D19" s="47"/>
      <c r="E19" s="47"/>
      <c r="F19" s="47"/>
      <c r="G19" s="47"/>
      <c r="H19" s="49"/>
      <c r="I19" s="47"/>
      <c r="J19" s="47"/>
      <c r="K19" s="50"/>
      <c r="L19" s="50"/>
      <c r="M19" s="51"/>
      <c r="N19" s="50"/>
    </row>
    <row r="20" spans="1:15" ht="25.5" customHeight="1" x14ac:dyDescent="0.25">
      <c r="A20" s="41" t="s">
        <v>22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3"/>
      <c r="N20" s="44">
        <f>SUM(N9:N19)</f>
        <v>28012.57</v>
      </c>
    </row>
    <row r="21" spans="1:15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0"/>
      <c r="M21" s="10"/>
      <c r="N21" s="11"/>
    </row>
    <row r="22" spans="1:15" x14ac:dyDescent="0.25">
      <c r="A22" s="12"/>
      <c r="B22" s="13" t="s">
        <v>23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1:15" x14ac:dyDescent="0.25">
      <c r="A23" s="12"/>
      <c r="B23" s="16" t="s">
        <v>25</v>
      </c>
      <c r="C23" s="16"/>
      <c r="D23" s="16"/>
      <c r="E23" s="16"/>
      <c r="F23" s="16"/>
      <c r="G23" s="16"/>
      <c r="H23" s="17" t="s">
        <v>24</v>
      </c>
      <c r="I23" s="17"/>
      <c r="J23" s="13"/>
      <c r="K23" s="13"/>
      <c r="L23" s="13"/>
      <c r="M23" s="13"/>
      <c r="N23" s="13"/>
    </row>
    <row r="24" spans="1:15" x14ac:dyDescent="0.25">
      <c r="A24" s="12"/>
      <c r="B24" s="14">
        <v>46160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</row>
    <row r="25" spans="1:15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</row>
  </sheetData>
  <mergeCells count="16">
    <mergeCell ref="A20:L20"/>
    <mergeCell ref="B23:G23"/>
    <mergeCell ref="H23:I23"/>
    <mergeCell ref="A25:N25"/>
    <mergeCell ref="A1:O1"/>
    <mergeCell ref="A3:O3"/>
    <mergeCell ref="A4:O4"/>
    <mergeCell ref="A5:O5"/>
    <mergeCell ref="A6:A7"/>
    <mergeCell ref="B6:B7"/>
    <mergeCell ref="C6:H6"/>
    <mergeCell ref="I6:I7"/>
    <mergeCell ref="J6:J7"/>
    <mergeCell ref="K6:M6"/>
    <mergeCell ref="O6:O7"/>
    <mergeCell ref="A2:O2"/>
  </mergeCells>
  <pageMargins left="0.39370078740157477" right="0.39370078740157477" top="0.59055118110236249" bottom="0.59055118110236249" header="0" footer="0"/>
  <pageSetup paperSize="9" scale="8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N18" sqref="N18"/>
    </sheetView>
  </sheetViews>
  <sheetFormatPr defaultRowHeight="15" x14ac:dyDescent="0.25"/>
  <sheetData/>
  <pageMargins left="0.70078740157480324" right="0.70078740157480324" top="0.75196850393700787" bottom="0.75196850393700787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Прилож.1 - п.3.7.1</vt:lpstr>
      <vt:lpstr>Лист1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2026-05-18T07:28:10Z</cp:lastPrinted>
  <dcterms:created xsi:type="dcterms:W3CDTF">2011-08-15T06:57:36Z</dcterms:created>
  <dcterms:modified xsi:type="dcterms:W3CDTF">2026-05-18T07:28:11Z</dcterms:modified>
</cp:coreProperties>
</file>