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23256" windowHeight="12492"/>
  </bookViews>
  <sheets>
    <sheet name="НМЦК" sheetId="9" r:id="rId1"/>
  </sheets>
  <definedNames>
    <definedName name="_xlnm._FilterDatabase" localSheetId="0" hidden="1">НМЦК!$A$6:$L$6</definedName>
    <definedName name="Print_Area" localSheetId="0">НМЦК!$A$1:$P$14</definedName>
  </definedNames>
  <calcPr calcId="125725" fullPrecision="0" calcOnSave="0" concurrentCalc="0"/>
</workbook>
</file>

<file path=xl/calcChain.xml><?xml version="1.0" encoding="utf-8"?>
<calcChain xmlns="http://schemas.openxmlformats.org/spreadsheetml/2006/main">
  <c r="I8" i="9"/>
  <c r="J8"/>
  <c r="M8"/>
  <c r="N8"/>
  <c r="K8"/>
  <c r="O8"/>
  <c r="P8"/>
  <c r="I7"/>
  <c r="J7"/>
  <c r="M7"/>
  <c r="N7"/>
  <c r="K7"/>
  <c r="O7"/>
  <c r="P7"/>
  <c r="N9"/>
  <c r="P9"/>
  <c r="L8"/>
  <c r="L7"/>
</calcChain>
</file>

<file path=xl/sharedStrings.xml><?xml version="1.0" encoding="utf-8"?>
<sst xmlns="http://schemas.openxmlformats.org/spreadsheetml/2006/main" count="30" uniqueCount="29">
  <si>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</si>
  <si>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</si>
  <si>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№ п/п</t>
  </si>
  <si>
    <t>Наименование товара (работы, услуги)</t>
  </si>
  <si>
    <t>кол-во</t>
  </si>
  <si>
    <t>ед.изм.</t>
  </si>
  <si>
    <t>Средневзвешенное значение цен без НДС, руб. (ЦЕМ п.9)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</si>
  <si>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</si>
  <si>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</si>
  <si>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</si>
  <si>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 товара 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</si>
  <si>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</si>
  <si>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</si>
  <si>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</si>
  <si>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</si>
  <si>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</si>
  <si>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</si>
  <si>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Исп. Сысоева Г.А.</t>
  </si>
  <si>
    <t>Цена, руб.</t>
  </si>
  <si>
    <t>КТРУ / ОКПД2</t>
  </si>
  <si>
    <t>Ведущий специалист контрактной службы__________________________     Магнев В.В.</t>
  </si>
  <si>
    <t>Микрокатетер для периферических/коронарных сосудов</t>
  </si>
  <si>
    <t>32.50.13.110-00005029</t>
  </si>
  <si>
    <t>Материал для эмболизации сосудов головного мозга</t>
  </si>
  <si>
    <t>32.50.22.190-00005221</t>
  </si>
  <si>
    <t>КП № 1 от 11.06.2026 № 109 (вх. №02228к/26 от 11.06.2026)</t>
  </si>
  <si>
    <t>КП № 2 от 11.06.2026 № 178/26 (вх. №02230к/26 от 11.06.2026)</t>
  </si>
  <si>
    <t>КП № 3 от 11.06.2026  №06/06  (вх. №02229к/26 от 11.06.2026)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</si>
  <si>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11 таблицы расчета).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</si>
</sst>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Alignment="0"/>
  </cellStyleXfs>
  <cellXfs count="35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" fontId="4" fillId="0" borderId="0" xfId="0" applyNumberFormat="1" applyFont="1"/>
    <xf numFmtId="4" fontId="4" fillId="0" borderId="3" xfId="0" applyNumberFormat="1" applyFont="1" applyFill="1" applyBorder="1" applyAlignment="1">
      <alignment horizontal="right" vertical="center"/>
    </xf>
    <xf numFmtId="1" fontId="5" fillId="0" borderId="4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" fontId="6" fillId="0" borderId="0" xfId="0" applyNumberFormat="1" applyFont="1" applyBorder="1" applyAlignment="1">
      <alignment horizontal="left" vertical="center" wrapText="1"/>
    </xf>
    <xf numFmtId="1" fontId="5" fillId="0" borderId="0" xfId="0" applyNumberFormat="1" applyFont="1"/>
    <xf numFmtId="164" fontId="6" fillId="0" borderId="0" xfId="0" applyNumberFormat="1" applyFont="1"/>
    <xf numFmtId="4" fontId="3" fillId="0" borderId="3" xfId="0" applyNumberFormat="1" applyFont="1" applyFill="1" applyBorder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left" vertical="center" wrapText="1"/>
    </xf>
    <xf numFmtId="4" fontId="3" fillId="0" borderId="7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3</xdr:row>
      <xdr:rowOff>514350</xdr:rowOff>
    </xdr:from>
    <xdr:to>
      <xdr:col>11</xdr:col>
      <xdr:colOff>285751</xdr:colOff>
      <xdr:row>4</xdr:row>
      <xdr:rowOff>9525</xdr:rowOff>
    </xdr:to>
    <xdr:pic>
      <xdr:nvPicPr>
        <xdr:cNvPr id="3200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43675" y="1657350"/>
          <a:ext cx="847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12</xdr:col>
      <xdr:colOff>130752</xdr:colOff>
      <xdr:row>4</xdr:row>
      <xdr:rowOff>9525</xdr:rowOff>
    </xdr:to>
    <xdr:pic>
      <xdr:nvPicPr>
        <xdr:cNvPr id="3200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72325" y="1657350"/>
          <a:ext cx="6858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FF00"/>
    <pageSetUpPr fitToPage="1"/>
  </sheetPr>
  <dimension ref="A1:P14"/>
  <sheetViews>
    <sheetView tabSelected="1" zoomScale="96" zoomScaleNormal="96" zoomScaleSheetLayoutView="100" workbookViewId="0">
      <selection activeCell="A4" sqref="A4:A5"/>
    </sheetView>
  </sheetViews>
  <sheetFormatPr defaultColWidth="9.109375" defaultRowHeight="13.8"/>
  <cols>
    <col min="1" max="1" width="3.5546875" style="5" customWidth="1"/>
    <col min="2" max="2" width="21.88671875" style="3" customWidth="1"/>
    <col min="3" max="3" width="13.109375" style="3" customWidth="1"/>
    <col min="4" max="4" width="14.44140625" style="2" customWidth="1"/>
    <col min="5" max="5" width="14.33203125" style="2" customWidth="1"/>
    <col min="6" max="6" width="12.88671875" style="2" customWidth="1"/>
    <col min="7" max="7" width="6.6640625" style="2" customWidth="1"/>
    <col min="8" max="8" width="8.88671875" style="3" customWidth="1"/>
    <col min="9" max="9" width="40.6640625" style="2" hidden="1" customWidth="1"/>
    <col min="10" max="10" width="10.5546875" style="2" customWidth="1"/>
    <col min="11" max="11" width="8.88671875" style="2" customWidth="1"/>
    <col min="12" max="12" width="9.33203125" style="4" customWidth="1"/>
    <col min="13" max="13" width="12.5546875" style="2" customWidth="1"/>
    <col min="14" max="14" width="11.5546875" style="2" bestFit="1" customWidth="1"/>
    <col min="15" max="15" width="11.5546875" style="2" customWidth="1"/>
    <col min="16" max="16" width="13.6640625" style="2" bestFit="1" customWidth="1"/>
    <col min="17" max="17" width="12.88671875" style="2" bestFit="1" customWidth="1"/>
    <col min="18" max="16384" width="9.109375" style="2"/>
  </cols>
  <sheetData>
    <row r="1" spans="1:16" ht="31.5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ht="71.099999999999994" customHeight="1">
      <c r="A3" s="31" t="s">
        <v>28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1:16" ht="15" customHeight="1">
      <c r="A4" s="25" t="s">
        <v>2</v>
      </c>
      <c r="B4" s="26" t="s">
        <v>3</v>
      </c>
      <c r="C4" s="26" t="s">
        <v>19</v>
      </c>
      <c r="D4" s="26" t="s">
        <v>18</v>
      </c>
      <c r="E4" s="26"/>
      <c r="F4" s="26"/>
      <c r="G4" s="26" t="s">
        <v>4</v>
      </c>
      <c r="H4" s="26" t="s">
        <v>5</v>
      </c>
      <c r="I4" s="33" t="s">
        <v>6</v>
      </c>
      <c r="J4" s="26" t="s">
        <v>7</v>
      </c>
      <c r="K4" s="26" t="s">
        <v>8</v>
      </c>
      <c r="L4" s="34" t="s">
        <v>9</v>
      </c>
      <c r="M4" s="32" t="s">
        <v>10</v>
      </c>
      <c r="N4" s="32" t="s">
        <v>11</v>
      </c>
      <c r="O4" s="32" t="s">
        <v>12</v>
      </c>
      <c r="P4" s="32" t="s">
        <v>13</v>
      </c>
    </row>
    <row r="5" spans="1:16" ht="135" customHeight="1">
      <c r="A5" s="25"/>
      <c r="B5" s="26"/>
      <c r="C5" s="26"/>
      <c r="D5" s="23" t="s">
        <v>25</v>
      </c>
      <c r="E5" s="23" t="s">
        <v>26</v>
      </c>
      <c r="F5" s="23" t="s">
        <v>27</v>
      </c>
      <c r="G5" s="26"/>
      <c r="H5" s="26"/>
      <c r="I5" s="33"/>
      <c r="J5" s="26"/>
      <c r="K5" s="26"/>
      <c r="L5" s="34"/>
      <c r="M5" s="32"/>
      <c r="N5" s="32"/>
      <c r="O5" s="32"/>
      <c r="P5" s="32"/>
    </row>
    <row r="6" spans="1:16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10</v>
      </c>
      <c r="J6" s="7">
        <v>9</v>
      </c>
      <c r="K6" s="7">
        <v>10</v>
      </c>
      <c r="L6" s="7">
        <v>11</v>
      </c>
      <c r="M6" s="7">
        <v>12</v>
      </c>
      <c r="N6" s="7">
        <v>13</v>
      </c>
      <c r="O6" s="7">
        <v>14</v>
      </c>
      <c r="P6" s="7">
        <v>15</v>
      </c>
    </row>
    <row r="7" spans="1:16" ht="39.6">
      <c r="A7" s="8">
        <v>1</v>
      </c>
      <c r="B7" s="9" t="s">
        <v>21</v>
      </c>
      <c r="C7" s="9" t="s">
        <v>22</v>
      </c>
      <c r="D7" s="10">
        <v>118000</v>
      </c>
      <c r="E7" s="10">
        <v>119000</v>
      </c>
      <c r="F7" s="10">
        <v>120000</v>
      </c>
      <c r="G7" s="11">
        <v>1</v>
      </c>
      <c r="H7" s="12" t="s">
        <v>16</v>
      </c>
      <c r="I7" s="13" t="e">
        <f>(((D7*G7)+(E7*G7)+(#REF!*G7)/(G7*3)))</f>
        <v>#REF!</v>
      </c>
      <c r="J7" s="13">
        <f t="shared" ref="J7" si="0">(D7+E7+F7)*1/3</f>
        <v>119000</v>
      </c>
      <c r="K7" s="13">
        <f t="shared" ref="K7" si="1">STDEV(D7:F7)</f>
        <v>1000</v>
      </c>
      <c r="L7" s="14">
        <f t="shared" ref="L7" si="2">K7/J7</f>
        <v>8.3999999999999995E-3</v>
      </c>
      <c r="M7" s="15">
        <f t="shared" ref="M7" si="3">J7</f>
        <v>119000</v>
      </c>
      <c r="N7" s="15">
        <f t="shared" ref="N7" si="4">M7*G7</f>
        <v>119000</v>
      </c>
      <c r="O7" s="10">
        <f t="shared" ref="O7" si="5">D7</f>
        <v>118000</v>
      </c>
      <c r="P7" s="15">
        <f t="shared" ref="P7" si="6">O7*G7</f>
        <v>118000</v>
      </c>
    </row>
    <row r="8" spans="1:16" ht="39.6">
      <c r="A8" s="8">
        <v>2</v>
      </c>
      <c r="B8" s="9" t="s">
        <v>23</v>
      </c>
      <c r="C8" s="9" t="s">
        <v>24</v>
      </c>
      <c r="D8" s="10">
        <v>78000</v>
      </c>
      <c r="E8" s="10">
        <v>78900</v>
      </c>
      <c r="F8" s="10">
        <v>81000</v>
      </c>
      <c r="G8" s="11">
        <v>1</v>
      </c>
      <c r="H8" s="12" t="s">
        <v>16</v>
      </c>
      <c r="I8" s="13" t="e">
        <f>(((D8*G8)+(E8*G8)+(#REF!*G8)/(G8*3)))</f>
        <v>#REF!</v>
      </c>
      <c r="J8" s="13">
        <f t="shared" ref="J8" si="7">(D8+E8+F8)*1/3</f>
        <v>79300</v>
      </c>
      <c r="K8" s="13">
        <f t="shared" ref="K8" si="8">STDEV(D8:F8)</f>
        <v>1539.48</v>
      </c>
      <c r="L8" s="14">
        <f t="shared" ref="L8" si="9">K8/J8</f>
        <v>1.9400000000000001E-2</v>
      </c>
      <c r="M8" s="15">
        <f t="shared" ref="M8" si="10">J8</f>
        <v>79300</v>
      </c>
      <c r="N8" s="15">
        <f t="shared" ref="N8" si="11">M8*G8</f>
        <v>79300</v>
      </c>
      <c r="O8" s="10">
        <f t="shared" ref="O8" si="12">D8</f>
        <v>78000</v>
      </c>
      <c r="P8" s="15">
        <f t="shared" ref="P8" si="13">O8*G8</f>
        <v>78000</v>
      </c>
    </row>
    <row r="9" spans="1:16" ht="26.25" customHeight="1">
      <c r="A9" s="27" t="s">
        <v>14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9"/>
      <c r="N9" s="6">
        <f>SUM(N7:N8)</f>
        <v>198300</v>
      </c>
      <c r="O9" s="6"/>
      <c r="P9" s="21">
        <f>SUM(P7:P8)</f>
        <v>196000</v>
      </c>
    </row>
    <row r="10" spans="1:16" ht="82.5" customHeight="1">
      <c r="A10" s="24" t="s">
        <v>15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</row>
    <row r="11" spans="1:16" ht="17.25" customHeight="1">
      <c r="A11" s="22" t="s">
        <v>20</v>
      </c>
      <c r="B11" s="16"/>
      <c r="C11" s="16"/>
      <c r="D11" s="17"/>
      <c r="E11" s="17"/>
      <c r="F11" s="17"/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 spans="1:16" ht="14.25" customHeight="1">
      <c r="A12" s="19"/>
      <c r="B12" s="16"/>
      <c r="C12" s="16"/>
      <c r="D12" s="17"/>
      <c r="E12" s="17"/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6" ht="12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</row>
    <row r="14" spans="1:16">
      <c r="A14" s="1" t="s">
        <v>17</v>
      </c>
      <c r="B14" s="16"/>
      <c r="C14" s="16"/>
      <c r="D14" s="17"/>
      <c r="E14" s="17"/>
      <c r="F14" s="17"/>
      <c r="G14" s="17"/>
      <c r="H14" s="16"/>
      <c r="I14" s="17"/>
      <c r="J14" s="17"/>
      <c r="K14" s="17"/>
      <c r="L14" s="20"/>
      <c r="M14" s="17"/>
      <c r="N14" s="17"/>
      <c r="O14" s="17"/>
      <c r="P14" s="17"/>
    </row>
  </sheetData>
  <mergeCells count="19">
    <mergeCell ref="A1:P1"/>
    <mergeCell ref="A2:P2"/>
    <mergeCell ref="A3:P3"/>
    <mergeCell ref="D4:F4"/>
    <mergeCell ref="M4:M5"/>
    <mergeCell ref="N4:N5"/>
    <mergeCell ref="O4:O5"/>
    <mergeCell ref="P4:P5"/>
    <mergeCell ref="G4:G5"/>
    <mergeCell ref="H4:H5"/>
    <mergeCell ref="I4:I5"/>
    <mergeCell ref="J4:J5"/>
    <mergeCell ref="K4:K5"/>
    <mergeCell ref="L4:L5"/>
    <mergeCell ref="A10:P10"/>
    <mergeCell ref="A4:A5"/>
    <mergeCell ref="B4:B5"/>
    <mergeCell ref="C4:C5"/>
    <mergeCell ref="A9:M9"/>
  </mergeCells>
  <pageMargins left="0.39370078740157483" right="0.39370078740157483" top="0.39370078740157483" bottom="0.39370078740157483" header="0" footer="0"/>
  <pageSetup paperSize="9" scale="79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2026-06-11T10:59:12Z</cp:lastPrinted>
  <dcterms:created xsi:type="dcterms:W3CDTF">2011-08-15T06:57:36Z</dcterms:created>
  <dcterms:modified xsi:type="dcterms:W3CDTF">2026-06-15T09:46:13Z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1049-11.2.0.10443</vt:lpwstr>
  </property>
  <property fmtid="{D5CDD505-2E9C-101B-9397-08002B2CF9AE}" pid="3" name="ICV">
    <vt:lpwstr>F4AA983DFBBB45AFA449F95D9D0C33CE</vt:lpwstr>
  </property>
</Properties>
</file>