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05" yWindow="-45" windowWidth="19440" windowHeight="12510"/>
  </bookViews>
  <sheets>
    <sheet name="Лист2" sheetId="2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8" i="2"/>
  <c r="I160" l="1"/>
  <c r="I118"/>
  <c r="I115"/>
  <c r="I71"/>
  <c r="I26"/>
  <c r="I130"/>
  <c r="I105"/>
  <c r="I104"/>
  <c r="I17"/>
  <c r="F229"/>
  <c r="G229"/>
  <c r="H229"/>
  <c r="I227"/>
  <c r="I226"/>
  <c r="I225"/>
  <c r="I224"/>
  <c r="I223"/>
  <c r="I222"/>
  <c r="C229"/>
  <c r="F220"/>
  <c r="G220"/>
  <c r="H220"/>
  <c r="I217"/>
  <c r="I216"/>
  <c r="I215"/>
  <c r="I214"/>
  <c r="F209"/>
  <c r="G209"/>
  <c r="H209"/>
  <c r="I207"/>
  <c r="I206"/>
  <c r="I205"/>
  <c r="I204"/>
  <c r="I203"/>
  <c r="I202"/>
  <c r="I201"/>
  <c r="F199"/>
  <c r="G199"/>
  <c r="H199"/>
  <c r="I196"/>
  <c r="I195"/>
  <c r="I194"/>
  <c r="I193"/>
  <c r="F188"/>
  <c r="G188"/>
  <c r="H188"/>
  <c r="I186"/>
  <c r="I185"/>
  <c r="I184"/>
  <c r="I183"/>
  <c r="I182"/>
  <c r="I181"/>
  <c r="I180"/>
  <c r="I179"/>
  <c r="F177"/>
  <c r="G177"/>
  <c r="H177"/>
  <c r="I174"/>
  <c r="I173"/>
  <c r="I172"/>
  <c r="I171"/>
  <c r="I170"/>
  <c r="F166"/>
  <c r="G166"/>
  <c r="H166"/>
  <c r="I163"/>
  <c r="I162"/>
  <c r="I161"/>
  <c r="I159"/>
  <c r="I158"/>
  <c r="I157"/>
  <c r="F155"/>
  <c r="G155"/>
  <c r="H155"/>
  <c r="I152"/>
  <c r="I151"/>
  <c r="I150"/>
  <c r="I149"/>
  <c r="F144"/>
  <c r="G144"/>
  <c r="H144"/>
  <c r="I141"/>
  <c r="I140"/>
  <c r="I139"/>
  <c r="I138"/>
  <c r="I137"/>
  <c r="I136"/>
  <c r="F134"/>
  <c r="G134"/>
  <c r="H134"/>
  <c r="I131"/>
  <c r="I129"/>
  <c r="I128"/>
  <c r="I127"/>
  <c r="I126"/>
  <c r="F122"/>
  <c r="G122"/>
  <c r="H122"/>
  <c r="I119"/>
  <c r="I117"/>
  <c r="I116"/>
  <c r="I114"/>
  <c r="I113"/>
  <c r="I112"/>
  <c r="I106"/>
  <c r="I103"/>
  <c r="I102"/>
  <c r="I101"/>
  <c r="F97"/>
  <c r="G97"/>
  <c r="H97"/>
  <c r="I94"/>
  <c r="I93"/>
  <c r="I92"/>
  <c r="I91"/>
  <c r="I90"/>
  <c r="I89"/>
  <c r="I88"/>
  <c r="F86"/>
  <c r="G86"/>
  <c r="H86"/>
  <c r="I83"/>
  <c r="I82"/>
  <c r="I81"/>
  <c r="I80"/>
  <c r="F75"/>
  <c r="G75"/>
  <c r="H75"/>
  <c r="I72"/>
  <c r="I70"/>
  <c r="I69"/>
  <c r="I66"/>
  <c r="I65"/>
  <c r="I60"/>
  <c r="I59"/>
  <c r="I58"/>
  <c r="I57"/>
  <c r="F52"/>
  <c r="G52"/>
  <c r="H52"/>
  <c r="I50"/>
  <c r="I49"/>
  <c r="I48"/>
  <c r="I47"/>
  <c r="I45"/>
  <c r="I40"/>
  <c r="I39"/>
  <c r="I38"/>
  <c r="I37"/>
  <c r="I36"/>
  <c r="F32"/>
  <c r="G32"/>
  <c r="H32"/>
  <c r="I29"/>
  <c r="I28"/>
  <c r="I27"/>
  <c r="I25"/>
  <c r="I24"/>
  <c r="I23"/>
  <c r="I18"/>
  <c r="I16"/>
  <c r="I15"/>
  <c r="I14"/>
  <c r="F230" l="1"/>
  <c r="H230"/>
  <c r="G145"/>
  <c r="H210"/>
  <c r="F210"/>
  <c r="H189"/>
  <c r="F189"/>
  <c r="G230"/>
  <c r="H145"/>
  <c r="F145"/>
  <c r="G189"/>
  <c r="G210"/>
  <c r="H98"/>
  <c r="F98"/>
  <c r="G167"/>
  <c r="G98"/>
  <c r="H167"/>
  <c r="F167"/>
  <c r="I213"/>
  <c r="I13"/>
  <c r="I192" l="1"/>
  <c r="I153"/>
  <c r="I154"/>
  <c r="I148"/>
  <c r="I155" l="1"/>
  <c r="I56"/>
  <c r="I228" l="1"/>
  <c r="I229" s="1"/>
  <c r="I219"/>
  <c r="I218"/>
  <c r="I208"/>
  <c r="I209" s="1"/>
  <c r="I198"/>
  <c r="I197"/>
  <c r="I187"/>
  <c r="I188" s="1"/>
  <c r="I176"/>
  <c r="I175"/>
  <c r="I165"/>
  <c r="I164"/>
  <c r="I143"/>
  <c r="I144" s="1"/>
  <c r="I133"/>
  <c r="I132"/>
  <c r="I121"/>
  <c r="I122" s="1"/>
  <c r="H110"/>
  <c r="H123" s="1"/>
  <c r="G110"/>
  <c r="G123" s="1"/>
  <c r="F110"/>
  <c r="F123" s="1"/>
  <c r="I109"/>
  <c r="I108"/>
  <c r="I107"/>
  <c r="I96"/>
  <c r="I95"/>
  <c r="I85"/>
  <c r="I84"/>
  <c r="I79"/>
  <c r="I74"/>
  <c r="I73"/>
  <c r="I67"/>
  <c r="H63"/>
  <c r="H76" s="1"/>
  <c r="G63"/>
  <c r="G76" s="1"/>
  <c r="F63"/>
  <c r="F76" s="1"/>
  <c r="I62"/>
  <c r="I61"/>
  <c r="I51"/>
  <c r="I46"/>
  <c r="F43"/>
  <c r="F53" s="1"/>
  <c r="H43"/>
  <c r="H53" s="1"/>
  <c r="G43"/>
  <c r="G53" s="1"/>
  <c r="I42"/>
  <c r="I41"/>
  <c r="I31"/>
  <c r="I30"/>
  <c r="H21"/>
  <c r="H33" s="1"/>
  <c r="H231" s="1"/>
  <c r="H232" s="1"/>
  <c r="G21"/>
  <c r="G33" s="1"/>
  <c r="F21"/>
  <c r="F33" s="1"/>
  <c r="I20"/>
  <c r="I19"/>
  <c r="F231" l="1"/>
  <c r="F232" s="1"/>
  <c r="G231"/>
  <c r="G232" s="1"/>
  <c r="I43"/>
  <c r="I32"/>
  <c r="I75"/>
  <c r="I97"/>
  <c r="I110"/>
  <c r="I123" s="1"/>
  <c r="I166"/>
  <c r="I167" s="1"/>
  <c r="I177"/>
  <c r="I189" s="1"/>
  <c r="I220"/>
  <c r="I230" s="1"/>
  <c r="I63"/>
  <c r="I199"/>
  <c r="I210" s="1"/>
  <c r="I21"/>
  <c r="I52"/>
  <c r="I86"/>
  <c r="I134"/>
  <c r="I145" s="1"/>
  <c r="I53" l="1"/>
  <c r="I98"/>
  <c r="I76"/>
  <c r="I33"/>
  <c r="I231" l="1"/>
  <c r="I232" s="1"/>
</calcChain>
</file>

<file path=xl/sharedStrings.xml><?xml version="1.0" encoding="utf-8"?>
<sst xmlns="http://schemas.openxmlformats.org/spreadsheetml/2006/main" count="307" uniqueCount="119">
  <si>
    <t>Наименование</t>
  </si>
  <si>
    <t>ОБЕД</t>
  </si>
  <si>
    <t>Пищевая ценность</t>
  </si>
  <si>
    <t>1 ДЕНЬ</t>
  </si>
  <si>
    <t>ЗАВТРАК</t>
  </si>
  <si>
    <t>Итого завтрак:</t>
  </si>
  <si>
    <t>Итого обед:</t>
  </si>
  <si>
    <t>Всего за 1 день:</t>
  </si>
  <si>
    <t>2 ДЕНЬ</t>
  </si>
  <si>
    <t>Всего за 2 день:</t>
  </si>
  <si>
    <t>3 ДЕНЬ</t>
  </si>
  <si>
    <t>Всего за 3 день:</t>
  </si>
  <si>
    <t>4 ДЕНЬ</t>
  </si>
  <si>
    <t>Всего за 4 день:</t>
  </si>
  <si>
    <t>5 ДЕНЬ</t>
  </si>
  <si>
    <t>Всего за 5 день:</t>
  </si>
  <si>
    <t>6 ДЕНЬ</t>
  </si>
  <si>
    <t>Всего за 6 день:</t>
  </si>
  <si>
    <t>7 ДЕНЬ</t>
  </si>
  <si>
    <t>Всего за 7 день:</t>
  </si>
  <si>
    <t>8 ДЕНЬ</t>
  </si>
  <si>
    <t>Всего за 8 день:</t>
  </si>
  <si>
    <t>9 ДЕНЬ</t>
  </si>
  <si>
    <t>Всего за 9 день:</t>
  </si>
  <si>
    <t>10 ДЕНЬ</t>
  </si>
  <si>
    <t>Всего за 10 день:</t>
  </si>
  <si>
    <t>Бутерброд с сыром</t>
  </si>
  <si>
    <t>Каша пшенная молочная с маслом сливочным</t>
  </si>
  <si>
    <t>Какао с молоком</t>
  </si>
  <si>
    <t>Батон обогащенный микронутриентами</t>
  </si>
  <si>
    <t>к/к</t>
  </si>
  <si>
    <t>Яблоко свежее</t>
  </si>
  <si>
    <t>Шницель рубленный из говядины запеченный</t>
  </si>
  <si>
    <t>Пюре картофельное</t>
  </si>
  <si>
    <t>Хлеб ржано-пшеничный обогащенный микронутриентами</t>
  </si>
  <si>
    <t>Каша геркулесовая молочная с маслом сливочным</t>
  </si>
  <si>
    <t>Чай с сахаром</t>
  </si>
  <si>
    <t>Мандарин свежий</t>
  </si>
  <si>
    <t>Картофель отварной</t>
  </si>
  <si>
    <t>Салат овощной с яблоками, яйцом варёным</t>
  </si>
  <si>
    <t>Макаронные изделия отварные</t>
  </si>
  <si>
    <t>Каша пшеничная молочная с маслом сливочным</t>
  </si>
  <si>
    <t>Кофейный напиток</t>
  </si>
  <si>
    <t>Бутерброд с маслом</t>
  </si>
  <si>
    <t>Чай с сахаром и лимоном</t>
  </si>
  <si>
    <t>Икра свекольная</t>
  </si>
  <si>
    <t>99/73</t>
  </si>
  <si>
    <t>Фрикадельки из птицы, соус молочный</t>
  </si>
  <si>
    <t>Рис отварной</t>
  </si>
  <si>
    <t>Омлет натуральный</t>
  </si>
  <si>
    <t>Бутерброд с джемом</t>
  </si>
  <si>
    <t>Рыба /филе трески/ запеченная в сметанном соусе (гарнир - картофель отварной)</t>
  </si>
  <si>
    <t>Икра морковная</t>
  </si>
  <si>
    <t>Рагу овощное</t>
  </si>
  <si>
    <t>Каша гречневая рассыпчатая</t>
  </si>
  <si>
    <t>Сборник методических рекомендаций  по организации питания детей  и подростков  в  учреждениях образования  Санкт-Петербурга. СПб, 2008. Под  редакцией  Куткиной  М.Н.</t>
  </si>
  <si>
    <t>Допускается  отклонения  в  случае сбоев поставки в наименованиях по  фруктам, джемам, напиткам, сезонные замены  овощей  и фруктам.</t>
  </si>
  <si>
    <t xml:space="preserve">Белки        </t>
  </si>
  <si>
    <t xml:space="preserve">Жиры       </t>
  </si>
  <si>
    <t xml:space="preserve">Углеводы   </t>
  </si>
  <si>
    <t>Вес</t>
  </si>
  <si>
    <t>Технологическая и   нормативная        документация                   /сборник    рецептур</t>
  </si>
  <si>
    <t>№ рецептуры                                           или                                   технологической   карты</t>
  </si>
  <si>
    <t>Энергетическая   ценность                                  ккал.</t>
  </si>
  <si>
    <t>В среднем за 1 день</t>
  </si>
  <si>
    <t>Среднедневная сбалансированность</t>
  </si>
  <si>
    <t xml:space="preserve"> за счет средств бюджета Санкт-Петербурга</t>
  </si>
  <si>
    <t>*Салат из квашеной капусты</t>
  </si>
  <si>
    <t>Груша свежая</t>
  </si>
  <si>
    <t>Омлет с сыром</t>
  </si>
  <si>
    <t>Апельсин свежий</t>
  </si>
  <si>
    <t>Каша рисовая молочная с маслом сливочным</t>
  </si>
  <si>
    <t>Каша "Дружба" с маслом сливочным</t>
  </si>
  <si>
    <t>Напиток из шиповника</t>
  </si>
  <si>
    <t>237/333/371</t>
  </si>
  <si>
    <t>Винегрет овощной с сельдью с/с</t>
  </si>
  <si>
    <t>Сок фруктовый</t>
  </si>
  <si>
    <t>Йогурт в индивидуальной упаковке, мдж 2,5%</t>
  </si>
  <si>
    <t>56/209</t>
  </si>
  <si>
    <t>297/326</t>
  </si>
  <si>
    <t>Компот из смеси сухофруктов</t>
  </si>
  <si>
    <t>Салат картофельный с солеными огурцами, маслом растительным</t>
  </si>
  <si>
    <t>Тефтели рыбные, соус сметанный с томатом</t>
  </si>
  <si>
    <t>245/372</t>
  </si>
  <si>
    <t>Компот из изюма</t>
  </si>
  <si>
    <t>Печень говяжья, тушеная в соусе сметанном с томатом и луком</t>
  </si>
  <si>
    <t>Плов из филе птицы</t>
  </si>
  <si>
    <t>Компот из апельсинов</t>
  </si>
  <si>
    <t>Винегрет овощной</t>
  </si>
  <si>
    <t xml:space="preserve">Зразы рубленные из кур с омлетом </t>
  </si>
  <si>
    <t>Салат картофельный с морковью и зеленым горошком</t>
  </si>
  <si>
    <t>Рыба тушеная в томате с овощами</t>
  </si>
  <si>
    <t>Биточки с луком запеченные</t>
  </si>
  <si>
    <t>Запеканка картофельная с субпродуктами (печенью говяжей)</t>
  </si>
  <si>
    <t>Сборник  рецептур на  продукцию для обучающихся во  всех  образовательных учреждениях.  Москва,  Дели плюс, 2017. Рекомендовано  НИИ питания РАМН, редакция МогильногоМ.П., Тутельяна  В.А.</t>
  </si>
  <si>
    <t>Напиток лимонный</t>
  </si>
  <si>
    <t xml:space="preserve">для предоставления питания учащимся 1-4 классов  общеобразовательных учреждений Красногвардейского района </t>
  </si>
  <si>
    <t>261/373</t>
  </si>
  <si>
    <t>* с 01.03 в рецептуре блюд лук репчатый заменяется на - лук зеленый.</t>
  </si>
  <si>
    <t>Печенье обогащенное</t>
  </si>
  <si>
    <t>Вафли обогащенные</t>
  </si>
  <si>
    <t>Салат витаминный (1-й вариант)</t>
  </si>
  <si>
    <t>Производится замена с 01.03  салата "Витаминного" (1-й вариант) на салат из соленых огурцов ТК №20</t>
  </si>
  <si>
    <t>Запеканка из творога со сгущенным молоком</t>
  </si>
  <si>
    <t>Пудинг из творога (запеченный) со сгущенным молоком</t>
  </si>
  <si>
    <t xml:space="preserve"> Цикличное десятидневное меню рационов горячего питания (завтрак, обед) </t>
  </si>
  <si>
    <t>ВСЕГО ЗА 10 ДНЕЙ</t>
  </si>
  <si>
    <t>Рассольник ленинградский со сметаной и мясом</t>
  </si>
  <si>
    <t>35</t>
  </si>
  <si>
    <t>Борщ из свежей капусты с картофелем, сметаной и мясом</t>
  </si>
  <si>
    <t>25</t>
  </si>
  <si>
    <t>Суп с макаронными изделиями, картофелем и мясом</t>
  </si>
  <si>
    <t>Суп картофельный с горохом и гренками и мясом</t>
  </si>
  <si>
    <t>Суп крестьянский с крупой и мясом</t>
  </si>
  <si>
    <t>Борщ сибирский со сметаной и мясом</t>
  </si>
  <si>
    <t>Суп из овощей со сметаной и мясом</t>
  </si>
  <si>
    <t>Щи из свежей капусты с картофелем со сметаной и мясом</t>
  </si>
  <si>
    <t>Суп картофельный с фасолью и мясом</t>
  </si>
  <si>
    <t>Суп картофельный с крупой и мясом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</si>
</sst>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6"/>
      <color theme="1"/>
      <name val="New Century Schoolbook"/>
      <family val="1"/>
    </font>
    <font>
      <sz val="11"/>
      <color theme="1"/>
      <name val="New Century Schoolbook"/>
      <family val="1"/>
    </font>
    <font>
      <b/>
      <sz val="14"/>
      <color theme="1"/>
      <name val="New Century Schoolbook"/>
      <family val="1"/>
    </font>
    <font>
      <sz val="14"/>
      <color theme="1"/>
      <name val="New Century Schoolbook"/>
      <family val="1"/>
    </font>
    <font>
      <b/>
      <sz val="16.5"/>
      <color theme="1"/>
      <name val="New Century Schoolbook"/>
      <family val="1"/>
    </font>
    <font>
      <sz val="14"/>
      <color theme="1"/>
      <name val="Arial"/>
      <family val="2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wrapText="1"/>
    </xf>
    <xf numFmtId="0" fontId="6" fillId="2" borderId="4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0" fontId="10" fillId="2" borderId="0" xfId="0" applyFont="1" applyFill="1" applyBorder="1"/>
    <xf numFmtId="2" fontId="6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242"/>
  <sheetViews>
    <sheetView tabSelected="1" workbookViewId="0">
      <selection sqref="A1:XFD9"/>
    </sheetView>
  </sheetViews>
  <sheetFormatPr defaultRowHeight="14.25"/>
  <cols>
    <col min="1" max="1" width="4" style="1" customWidth="1"/>
    <col min="2" max="2" width="48.7109375" style="1" customWidth="1"/>
    <col min="3" max="3" width="16.85546875" style="1" customWidth="1"/>
    <col min="4" max="4" width="26.7109375" style="1" customWidth="1"/>
    <col min="5" max="5" width="23.140625" style="1" customWidth="1"/>
    <col min="6" max="8" width="20.5703125" style="1" customWidth="1"/>
    <col min="9" max="9" width="23.42578125" style="1" customWidth="1"/>
    <col min="10" max="16384" width="9.140625" style="1"/>
  </cols>
  <sheetData>
    <row r="1" spans="2:9" s="3" customFormat="1" ht="21" customHeight="1"/>
    <row r="2" spans="2:9" s="3" customFormat="1" ht="6" customHeight="1">
      <c r="B2" s="14"/>
      <c r="C2" s="14"/>
      <c r="D2" s="14"/>
      <c r="E2" s="14"/>
      <c r="F2" s="14"/>
      <c r="G2" s="14"/>
      <c r="H2" s="14"/>
      <c r="I2" s="14"/>
    </row>
    <row r="3" spans="2:9" ht="21">
      <c r="B3" s="28" t="s">
        <v>105</v>
      </c>
      <c r="C3" s="28"/>
      <c r="D3" s="28"/>
      <c r="E3" s="28"/>
      <c r="F3" s="28"/>
      <c r="G3" s="28"/>
      <c r="H3" s="28"/>
      <c r="I3" s="28"/>
    </row>
    <row r="4" spans="2:9" ht="21">
      <c r="B4" s="28" t="s">
        <v>96</v>
      </c>
      <c r="C4" s="28"/>
      <c r="D4" s="28"/>
      <c r="E4" s="28"/>
      <c r="F4" s="28"/>
      <c r="G4" s="28"/>
      <c r="H4" s="28"/>
      <c r="I4" s="28"/>
    </row>
    <row r="5" spans="2:9" ht="21">
      <c r="B5" s="28" t="s">
        <v>66</v>
      </c>
      <c r="C5" s="28"/>
      <c r="D5" s="28"/>
      <c r="E5" s="28"/>
      <c r="F5" s="28"/>
      <c r="G5" s="28"/>
      <c r="H5" s="28"/>
      <c r="I5" s="28"/>
    </row>
    <row r="6" spans="2:9" ht="10.5" hidden="1" customHeight="1">
      <c r="B6" s="32"/>
      <c r="C6" s="32"/>
      <c r="D6" s="32"/>
      <c r="E6" s="32"/>
      <c r="F6" s="32"/>
      <c r="G6" s="32"/>
      <c r="H6" s="32"/>
      <c r="I6" s="32"/>
    </row>
    <row r="7" spans="2:9" ht="15" customHeight="1">
      <c r="B7" s="4"/>
      <c r="C7" s="4"/>
      <c r="D7" s="4"/>
      <c r="E7" s="4"/>
      <c r="F7" s="4"/>
      <c r="G7" s="4"/>
      <c r="H7" s="4"/>
      <c r="I7" s="4"/>
    </row>
    <row r="8" spans="2:9" ht="15">
      <c r="B8" s="5"/>
      <c r="C8" s="5"/>
      <c r="D8" s="5"/>
      <c r="E8" s="5"/>
      <c r="F8" s="5"/>
      <c r="G8" s="5"/>
      <c r="H8" s="5"/>
      <c r="I8" s="5"/>
    </row>
    <row r="9" spans="2:9" ht="18.75">
      <c r="B9" s="30" t="s">
        <v>0</v>
      </c>
      <c r="C9" s="30" t="s">
        <v>60</v>
      </c>
      <c r="D9" s="30" t="s">
        <v>61</v>
      </c>
      <c r="E9" s="30" t="s">
        <v>62</v>
      </c>
      <c r="F9" s="29" t="s">
        <v>2</v>
      </c>
      <c r="G9" s="29"/>
      <c r="H9" s="29"/>
      <c r="I9" s="29"/>
    </row>
    <row r="10" spans="2:9" ht="126" customHeight="1">
      <c r="B10" s="31"/>
      <c r="C10" s="31"/>
      <c r="D10" s="31"/>
      <c r="E10" s="31"/>
      <c r="F10" s="6" t="s">
        <v>57</v>
      </c>
      <c r="G10" s="6" t="s">
        <v>58</v>
      </c>
      <c r="H10" s="6" t="s">
        <v>59</v>
      </c>
      <c r="I10" s="6" t="s">
        <v>63</v>
      </c>
    </row>
    <row r="11" spans="2:9" ht="27" customHeight="1">
      <c r="B11" s="25" t="s">
        <v>3</v>
      </c>
      <c r="C11" s="27"/>
      <c r="D11" s="27"/>
      <c r="E11" s="27"/>
      <c r="F11" s="27"/>
      <c r="G11" s="27"/>
      <c r="H11" s="27"/>
      <c r="I11" s="26"/>
    </row>
    <row r="12" spans="2:9" ht="27" customHeight="1">
      <c r="B12" s="25" t="s">
        <v>4</v>
      </c>
      <c r="C12" s="27"/>
      <c r="D12" s="27"/>
      <c r="E12" s="27"/>
      <c r="F12" s="27"/>
      <c r="G12" s="27"/>
      <c r="H12" s="27"/>
      <c r="I12" s="26"/>
    </row>
    <row r="13" spans="2:9" ht="33" customHeight="1">
      <c r="B13" s="7" t="s">
        <v>26</v>
      </c>
      <c r="C13" s="8">
        <v>30</v>
      </c>
      <c r="D13" s="8">
        <v>2008</v>
      </c>
      <c r="E13" s="9">
        <v>3</v>
      </c>
      <c r="F13" s="9">
        <v>4.5</v>
      </c>
      <c r="G13" s="9">
        <v>4.5</v>
      </c>
      <c r="H13" s="9">
        <v>7.4</v>
      </c>
      <c r="I13" s="9">
        <f t="shared" ref="I13:I18" si="0">SUM(H13*4)+(G13*9)+(F13*4)</f>
        <v>88.1</v>
      </c>
    </row>
    <row r="14" spans="2:9" ht="36.75" customHeight="1">
      <c r="B14" s="7" t="s">
        <v>27</v>
      </c>
      <c r="C14" s="8">
        <v>150</v>
      </c>
      <c r="D14" s="8">
        <v>2008</v>
      </c>
      <c r="E14" s="9">
        <v>189</v>
      </c>
      <c r="F14" s="9">
        <v>5.42</v>
      </c>
      <c r="G14" s="9">
        <v>6.67</v>
      </c>
      <c r="H14" s="9">
        <v>23.61</v>
      </c>
      <c r="I14" s="9">
        <f t="shared" si="0"/>
        <v>176.15</v>
      </c>
    </row>
    <row r="15" spans="2:9" ht="33" customHeight="1">
      <c r="B15" s="7" t="s">
        <v>28</v>
      </c>
      <c r="C15" s="8">
        <v>200</v>
      </c>
      <c r="D15" s="8">
        <v>2008</v>
      </c>
      <c r="E15" s="9">
        <v>433</v>
      </c>
      <c r="F15" s="9">
        <v>2.9</v>
      </c>
      <c r="G15" s="9">
        <v>2.5</v>
      </c>
      <c r="H15" s="9">
        <v>24.8</v>
      </c>
      <c r="I15" s="9">
        <f t="shared" si="0"/>
        <v>133.30000000000001</v>
      </c>
    </row>
    <row r="16" spans="2:9" ht="33" customHeight="1">
      <c r="B16" s="7" t="s">
        <v>29</v>
      </c>
      <c r="C16" s="8">
        <v>25</v>
      </c>
      <c r="D16" s="8" t="s">
        <v>30</v>
      </c>
      <c r="E16" s="9" t="s">
        <v>30</v>
      </c>
      <c r="F16" s="9">
        <v>2</v>
      </c>
      <c r="G16" s="9">
        <v>1.1599999999999999</v>
      </c>
      <c r="H16" s="9">
        <v>13</v>
      </c>
      <c r="I16" s="9">
        <f t="shared" si="0"/>
        <v>70.44</v>
      </c>
    </row>
    <row r="17" spans="2:9" ht="33" customHeight="1">
      <c r="B17" s="7" t="s">
        <v>99</v>
      </c>
      <c r="C17" s="8">
        <v>20</v>
      </c>
      <c r="D17" s="8" t="s">
        <v>30</v>
      </c>
      <c r="E17" s="9" t="s">
        <v>30</v>
      </c>
      <c r="F17" s="9">
        <v>1.5</v>
      </c>
      <c r="G17" s="9">
        <v>2</v>
      </c>
      <c r="H17" s="9">
        <v>14.9</v>
      </c>
      <c r="I17" s="9">
        <f t="shared" si="0"/>
        <v>83.6</v>
      </c>
    </row>
    <row r="18" spans="2:9" ht="33" customHeight="1">
      <c r="B18" s="7" t="s">
        <v>31</v>
      </c>
      <c r="C18" s="8">
        <v>100</v>
      </c>
      <c r="D18" s="8" t="s">
        <v>30</v>
      </c>
      <c r="E18" s="9" t="s">
        <v>30</v>
      </c>
      <c r="F18" s="9">
        <v>0.4</v>
      </c>
      <c r="G18" s="9">
        <v>0.4</v>
      </c>
      <c r="H18" s="9">
        <v>9.8000000000000007</v>
      </c>
      <c r="I18" s="9">
        <f t="shared" si="0"/>
        <v>44.400000000000006</v>
      </c>
    </row>
    <row r="19" spans="2:9" ht="33" hidden="1" customHeight="1">
      <c r="B19" s="7"/>
      <c r="C19" s="8"/>
      <c r="D19" s="8"/>
      <c r="E19" s="9"/>
      <c r="F19" s="9"/>
      <c r="G19" s="9"/>
      <c r="H19" s="9"/>
      <c r="I19" s="9">
        <f t="shared" ref="I19:I20" si="1">SUM(H19*4)+(G19*9)+(F19*4)</f>
        <v>0</v>
      </c>
    </row>
    <row r="20" spans="2:9" ht="33" hidden="1" customHeight="1">
      <c r="B20" s="7"/>
      <c r="C20" s="8"/>
      <c r="D20" s="8"/>
      <c r="E20" s="9"/>
      <c r="F20" s="9"/>
      <c r="G20" s="9"/>
      <c r="H20" s="9"/>
      <c r="I20" s="9">
        <f t="shared" si="1"/>
        <v>0</v>
      </c>
    </row>
    <row r="21" spans="2:9" s="2" customFormat="1" ht="39.75" customHeight="1">
      <c r="B21" s="16" t="s">
        <v>5</v>
      </c>
      <c r="C21" s="6">
        <v>525</v>
      </c>
      <c r="D21" s="25"/>
      <c r="E21" s="26"/>
      <c r="F21" s="10">
        <f>SUM(F13:F20)</f>
        <v>16.72</v>
      </c>
      <c r="G21" s="10">
        <f>SUM(G13:G20)</f>
        <v>17.229999999999997</v>
      </c>
      <c r="H21" s="10">
        <f>SUM(H13:H20)</f>
        <v>93.51</v>
      </c>
      <c r="I21" s="10">
        <f>SUM(I13:I20)</f>
        <v>595.99</v>
      </c>
    </row>
    <row r="22" spans="2:9" ht="30" customHeight="1">
      <c r="B22" s="25" t="s">
        <v>1</v>
      </c>
      <c r="C22" s="27"/>
      <c r="D22" s="27"/>
      <c r="E22" s="27"/>
      <c r="F22" s="27"/>
      <c r="G22" s="27"/>
      <c r="H22" s="27"/>
      <c r="I22" s="26"/>
    </row>
    <row r="23" spans="2:9" ht="45" customHeight="1">
      <c r="B23" s="7" t="s">
        <v>67</v>
      </c>
      <c r="C23" s="8">
        <v>60</v>
      </c>
      <c r="D23" s="8">
        <v>2008</v>
      </c>
      <c r="E23" s="9">
        <v>40</v>
      </c>
      <c r="F23" s="9">
        <v>0.9</v>
      </c>
      <c r="G23" s="9">
        <v>3.06</v>
      </c>
      <c r="H23" s="9">
        <v>4.62</v>
      </c>
      <c r="I23" s="9">
        <f t="shared" ref="I23:I29" si="2">SUM(H23*4)+(G23*9)+(F23*4)</f>
        <v>49.62</v>
      </c>
    </row>
    <row r="24" spans="2:9" ht="36.75" customHeight="1">
      <c r="B24" s="7" t="s">
        <v>107</v>
      </c>
      <c r="C24" s="8">
        <v>225</v>
      </c>
      <c r="D24" s="8">
        <v>2008</v>
      </c>
      <c r="E24" s="9">
        <v>91</v>
      </c>
      <c r="F24" s="9">
        <v>2.4</v>
      </c>
      <c r="G24" s="9">
        <v>4.6399999999999997</v>
      </c>
      <c r="H24" s="9">
        <v>13.76</v>
      </c>
      <c r="I24" s="9">
        <f t="shared" si="2"/>
        <v>106.39999999999999</v>
      </c>
    </row>
    <row r="25" spans="2:9" ht="36.75" customHeight="1">
      <c r="B25" s="7" t="s">
        <v>32</v>
      </c>
      <c r="C25" s="8">
        <v>90</v>
      </c>
      <c r="D25" s="8">
        <v>2017</v>
      </c>
      <c r="E25" s="9">
        <v>273</v>
      </c>
      <c r="F25" s="9">
        <v>13.52</v>
      </c>
      <c r="G25" s="9">
        <v>14.41</v>
      </c>
      <c r="H25" s="9">
        <v>11.72</v>
      </c>
      <c r="I25" s="9">
        <f t="shared" si="2"/>
        <v>230.64999999999998</v>
      </c>
    </row>
    <row r="26" spans="2:9" ht="33" customHeight="1">
      <c r="B26" s="7" t="s">
        <v>40</v>
      </c>
      <c r="C26" s="8">
        <v>150</v>
      </c>
      <c r="D26" s="8">
        <v>2008</v>
      </c>
      <c r="E26" s="9">
        <v>331</v>
      </c>
      <c r="F26" s="9">
        <v>5.5</v>
      </c>
      <c r="G26" s="9">
        <v>4.8</v>
      </c>
      <c r="H26" s="9">
        <v>31.3</v>
      </c>
      <c r="I26" s="9">
        <f t="shared" si="2"/>
        <v>190.4</v>
      </c>
    </row>
    <row r="27" spans="2:9" ht="33" customHeight="1">
      <c r="B27" s="7" t="s">
        <v>73</v>
      </c>
      <c r="C27" s="8">
        <v>200</v>
      </c>
      <c r="D27" s="8">
        <v>2008</v>
      </c>
      <c r="E27" s="9">
        <v>441</v>
      </c>
      <c r="F27" s="9">
        <v>0.7</v>
      </c>
      <c r="G27" s="9">
        <v>0.3</v>
      </c>
      <c r="H27" s="9">
        <v>24.4</v>
      </c>
      <c r="I27" s="9">
        <f t="shared" si="2"/>
        <v>103.1</v>
      </c>
    </row>
    <row r="28" spans="2:9" ht="45.75" customHeight="1">
      <c r="B28" s="7" t="s">
        <v>34</v>
      </c>
      <c r="C28" s="8">
        <v>40</v>
      </c>
      <c r="D28" s="8" t="s">
        <v>30</v>
      </c>
      <c r="E28" s="9" t="s">
        <v>30</v>
      </c>
      <c r="F28" s="9">
        <v>3.2</v>
      </c>
      <c r="G28" s="9">
        <v>1.7</v>
      </c>
      <c r="H28" s="9">
        <v>20.399999999999999</v>
      </c>
      <c r="I28" s="9">
        <f t="shared" si="2"/>
        <v>109.69999999999999</v>
      </c>
    </row>
    <row r="29" spans="2:9" ht="33" customHeight="1">
      <c r="B29" s="7" t="s">
        <v>29</v>
      </c>
      <c r="C29" s="8">
        <v>40</v>
      </c>
      <c r="D29" s="8" t="s">
        <v>30</v>
      </c>
      <c r="E29" s="9" t="s">
        <v>30</v>
      </c>
      <c r="F29" s="9">
        <v>2.9</v>
      </c>
      <c r="G29" s="9">
        <v>1.1000000000000001</v>
      </c>
      <c r="H29" s="9">
        <v>18.600000000000001</v>
      </c>
      <c r="I29" s="9">
        <f t="shared" si="2"/>
        <v>95.9</v>
      </c>
    </row>
    <row r="30" spans="2:9" ht="33" hidden="1" customHeight="1">
      <c r="B30" s="7"/>
      <c r="C30" s="8"/>
      <c r="D30" s="8"/>
      <c r="E30" s="9"/>
      <c r="F30" s="9"/>
      <c r="G30" s="9"/>
      <c r="H30" s="9"/>
      <c r="I30" s="9">
        <f t="shared" ref="I30:I31" si="3">SUM(H30*4)+(G30*9)+(F30*4)</f>
        <v>0</v>
      </c>
    </row>
    <row r="31" spans="2:9" ht="33" hidden="1" customHeight="1">
      <c r="B31" s="7"/>
      <c r="C31" s="8"/>
      <c r="D31" s="8"/>
      <c r="E31" s="9"/>
      <c r="F31" s="9"/>
      <c r="G31" s="9"/>
      <c r="H31" s="9"/>
      <c r="I31" s="9">
        <f t="shared" si="3"/>
        <v>0</v>
      </c>
    </row>
    <row r="32" spans="2:9" s="2" customFormat="1" ht="37.5" customHeight="1">
      <c r="B32" s="16" t="s">
        <v>6</v>
      </c>
      <c r="C32" s="6">
        <v>805</v>
      </c>
      <c r="D32" s="25"/>
      <c r="E32" s="26"/>
      <c r="F32" s="10">
        <f>SUM(F23:F31)</f>
        <v>29.119999999999997</v>
      </c>
      <c r="G32" s="10">
        <f>SUM(G23:G31)</f>
        <v>30.01</v>
      </c>
      <c r="H32" s="10">
        <f>SUM(H23:H31)</f>
        <v>124.80000000000001</v>
      </c>
      <c r="I32" s="10">
        <f>SUM(I23:I31)</f>
        <v>885.76999999999987</v>
      </c>
    </row>
    <row r="33" spans="2:9" s="2" customFormat="1" ht="39" customHeight="1">
      <c r="B33" s="22" t="s">
        <v>7</v>
      </c>
      <c r="C33" s="23"/>
      <c r="D33" s="23"/>
      <c r="E33" s="24"/>
      <c r="F33" s="10">
        <f>F21+F32</f>
        <v>45.839999999999996</v>
      </c>
      <c r="G33" s="10">
        <f>G21+G32</f>
        <v>47.239999999999995</v>
      </c>
      <c r="H33" s="10">
        <f>H21+H32</f>
        <v>218.31</v>
      </c>
      <c r="I33" s="10">
        <f>I21+I32</f>
        <v>1481.7599999999998</v>
      </c>
    </row>
    <row r="34" spans="2:9" ht="27" customHeight="1">
      <c r="B34" s="25" t="s">
        <v>8</v>
      </c>
      <c r="C34" s="27"/>
      <c r="D34" s="27"/>
      <c r="E34" s="27"/>
      <c r="F34" s="27"/>
      <c r="G34" s="27"/>
      <c r="H34" s="27"/>
      <c r="I34" s="26"/>
    </row>
    <row r="35" spans="2:9" ht="27" customHeight="1">
      <c r="B35" s="25" t="s">
        <v>4</v>
      </c>
      <c r="C35" s="27"/>
      <c r="D35" s="27"/>
      <c r="E35" s="27"/>
      <c r="F35" s="27"/>
      <c r="G35" s="27"/>
      <c r="H35" s="27"/>
      <c r="I35" s="26"/>
    </row>
    <row r="36" spans="2:9" ht="33" customHeight="1">
      <c r="B36" s="7" t="s">
        <v>50</v>
      </c>
      <c r="C36" s="17" t="s">
        <v>108</v>
      </c>
      <c r="D36" s="8">
        <v>2008</v>
      </c>
      <c r="E36" s="9">
        <v>2</v>
      </c>
      <c r="F36" s="9">
        <v>1.2</v>
      </c>
      <c r="G36" s="9">
        <v>4.3</v>
      </c>
      <c r="H36" s="9">
        <v>22</v>
      </c>
      <c r="I36" s="9">
        <f>SUM(H36*4)+(G36*9)+(F36*4)</f>
        <v>131.5</v>
      </c>
    </row>
    <row r="37" spans="2:9" ht="36.75" customHeight="1">
      <c r="B37" s="7" t="s">
        <v>103</v>
      </c>
      <c r="C37" s="8">
        <v>170</v>
      </c>
      <c r="D37" s="8">
        <v>2008</v>
      </c>
      <c r="E37" s="9">
        <v>224</v>
      </c>
      <c r="F37" s="9">
        <v>26.68</v>
      </c>
      <c r="G37" s="9">
        <v>13.6</v>
      </c>
      <c r="H37" s="9">
        <v>36.6</v>
      </c>
      <c r="I37" s="9">
        <f>SUM(H37*4)+(G37*9)+(F37*4)</f>
        <v>375.52</v>
      </c>
    </row>
    <row r="38" spans="2:9" ht="33" customHeight="1">
      <c r="B38" s="7" t="s">
        <v>36</v>
      </c>
      <c r="C38" s="8">
        <v>200</v>
      </c>
      <c r="D38" s="8">
        <v>2008</v>
      </c>
      <c r="E38" s="9">
        <v>430</v>
      </c>
      <c r="F38" s="9">
        <v>0.2</v>
      </c>
      <c r="G38" s="9">
        <v>0.1</v>
      </c>
      <c r="H38" s="9">
        <v>15</v>
      </c>
      <c r="I38" s="9">
        <f>SUM(H38*4)+(G38*9)+(F38*4)</f>
        <v>61.699999999999996</v>
      </c>
    </row>
    <row r="39" spans="2:9" ht="33" customHeight="1">
      <c r="B39" s="7" t="s">
        <v>29</v>
      </c>
      <c r="C39" s="8">
        <v>25</v>
      </c>
      <c r="D39" s="8" t="s">
        <v>30</v>
      </c>
      <c r="E39" s="9" t="s">
        <v>30</v>
      </c>
      <c r="F39" s="9">
        <v>2</v>
      </c>
      <c r="G39" s="9">
        <v>1.1599999999999999</v>
      </c>
      <c r="H39" s="9">
        <v>13</v>
      </c>
      <c r="I39" s="9">
        <f>SUM(H39*4)+(G39*9)+(F39*4)</f>
        <v>70.44</v>
      </c>
    </row>
    <row r="40" spans="2:9" ht="33" customHeight="1">
      <c r="B40" s="7" t="s">
        <v>37</v>
      </c>
      <c r="C40" s="8">
        <v>100</v>
      </c>
      <c r="D40" s="8" t="s">
        <v>30</v>
      </c>
      <c r="E40" s="9" t="s">
        <v>30</v>
      </c>
      <c r="F40" s="9">
        <v>0.53</v>
      </c>
      <c r="G40" s="9">
        <v>0.13</v>
      </c>
      <c r="H40" s="9">
        <v>5.0599999999999996</v>
      </c>
      <c r="I40" s="9">
        <f>SUM(H40*4)+(G40*9)+(F40*4)</f>
        <v>23.529999999999998</v>
      </c>
    </row>
    <row r="41" spans="2:9" ht="33" hidden="1" customHeight="1">
      <c r="B41" s="7"/>
      <c r="C41" s="8"/>
      <c r="D41" s="8"/>
      <c r="E41" s="9"/>
      <c r="F41" s="9"/>
      <c r="G41" s="9"/>
      <c r="H41" s="9"/>
      <c r="I41" s="9">
        <f t="shared" ref="I41:I42" si="4">SUM(H41*4)+(G41*9)+(F41*4)</f>
        <v>0</v>
      </c>
    </row>
    <row r="42" spans="2:9" ht="33" hidden="1" customHeight="1">
      <c r="B42" s="7"/>
      <c r="C42" s="8"/>
      <c r="D42" s="8"/>
      <c r="E42" s="9"/>
      <c r="F42" s="9"/>
      <c r="G42" s="9"/>
      <c r="H42" s="9"/>
      <c r="I42" s="9">
        <f t="shared" si="4"/>
        <v>0</v>
      </c>
    </row>
    <row r="43" spans="2:9" s="2" customFormat="1" ht="33" customHeight="1">
      <c r="B43" s="11" t="s">
        <v>5</v>
      </c>
      <c r="C43" s="6">
        <v>530</v>
      </c>
      <c r="D43" s="25"/>
      <c r="E43" s="26"/>
      <c r="F43" s="10">
        <f>SUM(F36:F42)</f>
        <v>30.61</v>
      </c>
      <c r="G43" s="10">
        <f>SUM(G36:G42)</f>
        <v>19.29</v>
      </c>
      <c r="H43" s="10">
        <f>SUM(H36:H42)</f>
        <v>91.66</v>
      </c>
      <c r="I43" s="10">
        <f>SUM(I36:I42)</f>
        <v>662.69</v>
      </c>
    </row>
    <row r="44" spans="2:9" ht="26.25" customHeight="1">
      <c r="B44" s="25" t="s">
        <v>1</v>
      </c>
      <c r="C44" s="27"/>
      <c r="D44" s="27"/>
      <c r="E44" s="27"/>
      <c r="F44" s="27"/>
      <c r="G44" s="27"/>
      <c r="H44" s="27"/>
      <c r="I44" s="26"/>
    </row>
    <row r="45" spans="2:9" ht="36.75" customHeight="1">
      <c r="B45" s="7" t="s">
        <v>39</v>
      </c>
      <c r="C45" s="8">
        <v>80</v>
      </c>
      <c r="D45" s="8">
        <v>2017</v>
      </c>
      <c r="E45" s="9" t="s">
        <v>78</v>
      </c>
      <c r="F45" s="9">
        <v>2.54</v>
      </c>
      <c r="G45" s="9">
        <v>4.91</v>
      </c>
      <c r="H45" s="9">
        <v>4.84</v>
      </c>
      <c r="I45" s="9">
        <f t="shared" ref="I45:I51" si="5">SUM(H45*4)+(G45*9)+(F45*4)</f>
        <v>73.709999999999994</v>
      </c>
    </row>
    <row r="46" spans="2:9" ht="37.5" customHeight="1">
      <c r="B46" s="7" t="s">
        <v>109</v>
      </c>
      <c r="C46" s="12">
        <v>220</v>
      </c>
      <c r="D46" s="8">
        <v>2008</v>
      </c>
      <c r="E46" s="9">
        <v>76</v>
      </c>
      <c r="F46" s="9">
        <v>2.56</v>
      </c>
      <c r="G46" s="9">
        <v>4.4800000000000004</v>
      </c>
      <c r="H46" s="9">
        <v>9.68</v>
      </c>
      <c r="I46" s="9">
        <f t="shared" si="5"/>
        <v>89.28</v>
      </c>
    </row>
    <row r="47" spans="2:9" ht="54.75" customHeight="1">
      <c r="B47" s="7" t="s">
        <v>51</v>
      </c>
      <c r="C47" s="8">
        <v>250</v>
      </c>
      <c r="D47" s="8">
        <v>2008</v>
      </c>
      <c r="E47" s="9" t="s">
        <v>74</v>
      </c>
      <c r="F47" s="9">
        <v>17.79</v>
      </c>
      <c r="G47" s="9">
        <v>17.64</v>
      </c>
      <c r="H47" s="9">
        <v>24.85</v>
      </c>
      <c r="I47" s="9">
        <f t="shared" si="5"/>
        <v>329.31999999999994</v>
      </c>
    </row>
    <row r="48" spans="2:9" ht="33" customHeight="1">
      <c r="B48" s="7" t="s">
        <v>76</v>
      </c>
      <c r="C48" s="8">
        <v>200</v>
      </c>
      <c r="D48" s="8">
        <v>2008</v>
      </c>
      <c r="E48" s="9">
        <v>442</v>
      </c>
      <c r="F48" s="9">
        <v>1</v>
      </c>
      <c r="G48" s="9">
        <v>0.2</v>
      </c>
      <c r="H48" s="9">
        <v>18</v>
      </c>
      <c r="I48" s="9">
        <f t="shared" si="5"/>
        <v>77.8</v>
      </c>
    </row>
    <row r="49" spans="2:9" ht="45.75" customHeight="1">
      <c r="B49" s="7" t="s">
        <v>34</v>
      </c>
      <c r="C49" s="8">
        <v>40</v>
      </c>
      <c r="D49" s="8" t="s">
        <v>30</v>
      </c>
      <c r="E49" s="9" t="s">
        <v>30</v>
      </c>
      <c r="F49" s="9">
        <v>3.2</v>
      </c>
      <c r="G49" s="9">
        <v>1.7</v>
      </c>
      <c r="H49" s="9">
        <v>20.399999999999999</v>
      </c>
      <c r="I49" s="9">
        <f t="shared" si="5"/>
        <v>109.69999999999999</v>
      </c>
    </row>
    <row r="50" spans="2:9" ht="33" customHeight="1">
      <c r="B50" s="7" t="s">
        <v>29</v>
      </c>
      <c r="C50" s="8">
        <v>40</v>
      </c>
      <c r="D50" s="8" t="s">
        <v>30</v>
      </c>
      <c r="E50" s="9" t="s">
        <v>30</v>
      </c>
      <c r="F50" s="9">
        <v>2.9</v>
      </c>
      <c r="G50" s="9">
        <v>1.1000000000000001</v>
      </c>
      <c r="H50" s="9">
        <v>18.600000000000001</v>
      </c>
      <c r="I50" s="9">
        <f t="shared" si="5"/>
        <v>95.9</v>
      </c>
    </row>
    <row r="51" spans="2:9" ht="33" hidden="1" customHeight="1">
      <c r="B51" s="7"/>
      <c r="C51" s="8"/>
      <c r="D51" s="8"/>
      <c r="E51" s="9"/>
      <c r="F51" s="9"/>
      <c r="G51" s="9"/>
      <c r="H51" s="9"/>
      <c r="I51" s="9">
        <f t="shared" si="5"/>
        <v>0</v>
      </c>
    </row>
    <row r="52" spans="2:9" s="2" customFormat="1" ht="36" customHeight="1">
      <c r="B52" s="16" t="s">
        <v>6</v>
      </c>
      <c r="C52" s="6">
        <v>830</v>
      </c>
      <c r="D52" s="25"/>
      <c r="E52" s="26"/>
      <c r="F52" s="10">
        <f>SUM(F45:F51)</f>
        <v>29.99</v>
      </c>
      <c r="G52" s="10">
        <f>SUM(G45:G51)</f>
        <v>30.03</v>
      </c>
      <c r="H52" s="10">
        <f>SUM(H45:H51)</f>
        <v>96.37</v>
      </c>
      <c r="I52" s="10">
        <f>SUM(I45:I51)</f>
        <v>775.70999999999992</v>
      </c>
    </row>
    <row r="53" spans="2:9" s="2" customFormat="1" ht="36" customHeight="1">
      <c r="B53" s="22" t="s">
        <v>9</v>
      </c>
      <c r="C53" s="23"/>
      <c r="D53" s="23"/>
      <c r="E53" s="24"/>
      <c r="F53" s="10">
        <f>F43+F52</f>
        <v>60.599999999999994</v>
      </c>
      <c r="G53" s="10">
        <f>G43+G52</f>
        <v>49.32</v>
      </c>
      <c r="H53" s="10">
        <f>H43+H52</f>
        <v>188.03</v>
      </c>
      <c r="I53" s="10">
        <f>I43+I52</f>
        <v>1438.4</v>
      </c>
    </row>
    <row r="54" spans="2:9" ht="27" customHeight="1">
      <c r="B54" s="25" t="s">
        <v>10</v>
      </c>
      <c r="C54" s="27"/>
      <c r="D54" s="27"/>
      <c r="E54" s="27"/>
      <c r="F54" s="27"/>
      <c r="G54" s="27"/>
      <c r="H54" s="27"/>
      <c r="I54" s="26"/>
    </row>
    <row r="55" spans="2:9" ht="27" customHeight="1">
      <c r="B55" s="25" t="s">
        <v>4</v>
      </c>
      <c r="C55" s="27"/>
      <c r="D55" s="27"/>
      <c r="E55" s="27"/>
      <c r="F55" s="27"/>
      <c r="G55" s="27"/>
      <c r="H55" s="27"/>
      <c r="I55" s="26"/>
    </row>
    <row r="56" spans="2:9" ht="33" customHeight="1">
      <c r="B56" s="7" t="s">
        <v>43</v>
      </c>
      <c r="C56" s="17" t="s">
        <v>110</v>
      </c>
      <c r="D56" s="8">
        <v>2008</v>
      </c>
      <c r="E56" s="9">
        <v>1</v>
      </c>
      <c r="F56" s="9">
        <v>1.1000000000000001</v>
      </c>
      <c r="G56" s="9">
        <v>8.4</v>
      </c>
      <c r="H56" s="9">
        <v>7.5</v>
      </c>
      <c r="I56" s="9">
        <f>SUM(H56*4)+(G56*9)+(F56*4)</f>
        <v>110.00000000000001</v>
      </c>
    </row>
    <row r="57" spans="2:9" ht="36.75" customHeight="1">
      <c r="B57" s="7" t="s">
        <v>41</v>
      </c>
      <c r="C57" s="8">
        <v>150</v>
      </c>
      <c r="D57" s="8">
        <v>2008</v>
      </c>
      <c r="E57" s="9">
        <v>189</v>
      </c>
      <c r="F57" s="9">
        <v>5.42</v>
      </c>
      <c r="G57" s="9">
        <v>6.2</v>
      </c>
      <c r="H57" s="9">
        <v>24</v>
      </c>
      <c r="I57" s="9">
        <f>SUM(H57*4)+(G57*9)+(F57*4)</f>
        <v>173.48000000000002</v>
      </c>
    </row>
    <row r="58" spans="2:9" ht="33" customHeight="1">
      <c r="B58" s="7" t="s">
        <v>42</v>
      </c>
      <c r="C58" s="8">
        <v>200</v>
      </c>
      <c r="D58" s="8">
        <v>2008</v>
      </c>
      <c r="E58" s="9">
        <v>432</v>
      </c>
      <c r="F58" s="9">
        <v>1.5</v>
      </c>
      <c r="G58" s="9">
        <v>1.3</v>
      </c>
      <c r="H58" s="9">
        <v>22.4</v>
      </c>
      <c r="I58" s="9">
        <f>SUM(H58*4)+(G58*9)+(F58*4)</f>
        <v>107.3</v>
      </c>
    </row>
    <row r="59" spans="2:9" ht="33" customHeight="1">
      <c r="B59" s="7" t="s">
        <v>29</v>
      </c>
      <c r="C59" s="8">
        <v>25</v>
      </c>
      <c r="D59" s="8" t="s">
        <v>30</v>
      </c>
      <c r="E59" s="9" t="s">
        <v>30</v>
      </c>
      <c r="F59" s="9">
        <v>2</v>
      </c>
      <c r="G59" s="9">
        <v>1.1599999999999999</v>
      </c>
      <c r="H59" s="9">
        <v>13</v>
      </c>
      <c r="I59" s="9">
        <f>SUM(H59*4)+(G59*9)+(F59*4)</f>
        <v>70.44</v>
      </c>
    </row>
    <row r="60" spans="2:9" ht="33" customHeight="1">
      <c r="B60" s="7" t="s">
        <v>68</v>
      </c>
      <c r="C60" s="8">
        <v>100</v>
      </c>
      <c r="D60" s="8" t="s">
        <v>30</v>
      </c>
      <c r="E60" s="9" t="s">
        <v>30</v>
      </c>
      <c r="F60" s="9">
        <v>0.4</v>
      </c>
      <c r="G60" s="9">
        <v>0.3</v>
      </c>
      <c r="H60" s="9">
        <v>10.3</v>
      </c>
      <c r="I60" s="9">
        <f>SUM(H60*4)+(G60*9)+(F60*4)</f>
        <v>45.500000000000007</v>
      </c>
    </row>
    <row r="61" spans="2:9" ht="33" hidden="1" customHeight="1">
      <c r="B61" s="7"/>
      <c r="C61" s="8"/>
      <c r="D61" s="8"/>
      <c r="E61" s="9"/>
      <c r="F61" s="9"/>
      <c r="G61" s="9"/>
      <c r="H61" s="9"/>
      <c r="I61" s="9">
        <f t="shared" ref="I61:I62" si="6">SUM(H61*4)+(G61*9)+(F61*4)</f>
        <v>0</v>
      </c>
    </row>
    <row r="62" spans="2:9" ht="33" hidden="1" customHeight="1">
      <c r="B62" s="7"/>
      <c r="C62" s="8"/>
      <c r="D62" s="8"/>
      <c r="E62" s="9"/>
      <c r="F62" s="9"/>
      <c r="G62" s="9"/>
      <c r="H62" s="9"/>
      <c r="I62" s="9">
        <f t="shared" si="6"/>
        <v>0</v>
      </c>
    </row>
    <row r="63" spans="2:9" s="2" customFormat="1" ht="35.25" customHeight="1">
      <c r="B63" s="16" t="s">
        <v>5</v>
      </c>
      <c r="C63" s="6">
        <v>500</v>
      </c>
      <c r="D63" s="25"/>
      <c r="E63" s="26"/>
      <c r="F63" s="10">
        <f>SUM(F56:F62)</f>
        <v>10.42</v>
      </c>
      <c r="G63" s="10">
        <f>SUM(G56:G62)</f>
        <v>17.360000000000003</v>
      </c>
      <c r="H63" s="10">
        <f>SUM(H56:H62)</f>
        <v>77.2</v>
      </c>
      <c r="I63" s="10">
        <f>SUM(I56:I62)</f>
        <v>506.72</v>
      </c>
    </row>
    <row r="64" spans="2:9" ht="30" customHeight="1">
      <c r="B64" s="25" t="s">
        <v>1</v>
      </c>
      <c r="C64" s="27"/>
      <c r="D64" s="27"/>
      <c r="E64" s="27"/>
      <c r="F64" s="27"/>
      <c r="G64" s="27"/>
      <c r="H64" s="27"/>
      <c r="I64" s="26"/>
    </row>
    <row r="65" spans="2:9" ht="35.25" customHeight="1">
      <c r="B65" s="7" t="s">
        <v>75</v>
      </c>
      <c r="C65" s="8">
        <v>80</v>
      </c>
      <c r="D65" s="8">
        <v>2008</v>
      </c>
      <c r="E65" s="9">
        <v>52</v>
      </c>
      <c r="F65" s="9">
        <v>4.24</v>
      </c>
      <c r="G65" s="9">
        <v>7.76</v>
      </c>
      <c r="H65" s="9">
        <v>4</v>
      </c>
      <c r="I65" s="9">
        <f t="shared" ref="I65:I74" si="7">SUM(H65*4)+(G65*9)+(F65*4)</f>
        <v>102.80000000000001</v>
      </c>
    </row>
    <row r="66" spans="2:9" ht="35.25" customHeight="1">
      <c r="B66" s="7" t="s">
        <v>111</v>
      </c>
      <c r="C66" s="8">
        <v>210</v>
      </c>
      <c r="D66" s="8">
        <v>2008</v>
      </c>
      <c r="E66" s="9">
        <v>101</v>
      </c>
      <c r="F66" s="9">
        <v>3.12</v>
      </c>
      <c r="G66" s="9">
        <v>2.2400000000000002</v>
      </c>
      <c r="H66" s="9">
        <v>15.2</v>
      </c>
      <c r="I66" s="9">
        <f t="shared" si="7"/>
        <v>93.440000000000012</v>
      </c>
    </row>
    <row r="67" spans="2:9" ht="36.75" customHeight="1">
      <c r="B67" s="7" t="s">
        <v>85</v>
      </c>
      <c r="C67" s="8">
        <v>140</v>
      </c>
      <c r="D67" s="8">
        <v>2008</v>
      </c>
      <c r="E67" s="9" t="s">
        <v>97</v>
      </c>
      <c r="F67" s="9">
        <v>25.01</v>
      </c>
      <c r="G67" s="9">
        <v>16.05</v>
      </c>
      <c r="H67" s="9">
        <v>16.600000000000001</v>
      </c>
      <c r="I67" s="9">
        <f t="shared" si="7"/>
        <v>310.89000000000004</v>
      </c>
    </row>
    <row r="68" spans="2:9" ht="34.5" customHeight="1">
      <c r="B68" s="7" t="s">
        <v>54</v>
      </c>
      <c r="C68" s="8">
        <v>150</v>
      </c>
      <c r="D68" s="8">
        <v>2008</v>
      </c>
      <c r="E68" s="9">
        <v>323</v>
      </c>
      <c r="F68" s="9">
        <v>3.6</v>
      </c>
      <c r="G68" s="9">
        <v>4.5999999999999996</v>
      </c>
      <c r="H68" s="9">
        <v>37.69</v>
      </c>
      <c r="I68" s="9">
        <f t="shared" si="7"/>
        <v>206.56</v>
      </c>
    </row>
    <row r="69" spans="2:9" ht="33" customHeight="1">
      <c r="B69" s="7" t="s">
        <v>95</v>
      </c>
      <c r="C69" s="8">
        <v>200</v>
      </c>
      <c r="D69" s="8">
        <v>2008</v>
      </c>
      <c r="E69" s="9">
        <v>436</v>
      </c>
      <c r="F69" s="9">
        <v>0.2</v>
      </c>
      <c r="G69" s="9">
        <v>0</v>
      </c>
      <c r="H69" s="9">
        <v>25.7</v>
      </c>
      <c r="I69" s="9">
        <f t="shared" si="7"/>
        <v>103.6</v>
      </c>
    </row>
    <row r="70" spans="2:9" ht="42.75" customHeight="1">
      <c r="B70" s="7" t="s">
        <v>34</v>
      </c>
      <c r="C70" s="8">
        <v>40</v>
      </c>
      <c r="D70" s="8" t="s">
        <v>30</v>
      </c>
      <c r="E70" s="9" t="s">
        <v>30</v>
      </c>
      <c r="F70" s="9">
        <v>3.2</v>
      </c>
      <c r="G70" s="9">
        <v>1.7</v>
      </c>
      <c r="H70" s="9">
        <v>20.399999999999999</v>
      </c>
      <c r="I70" s="9">
        <f t="shared" si="7"/>
        <v>109.69999999999999</v>
      </c>
    </row>
    <row r="71" spans="2:9" ht="37.5" customHeight="1">
      <c r="B71" s="7" t="s">
        <v>29</v>
      </c>
      <c r="C71" s="8">
        <v>40</v>
      </c>
      <c r="D71" s="8" t="s">
        <v>30</v>
      </c>
      <c r="E71" s="9" t="s">
        <v>30</v>
      </c>
      <c r="F71" s="9">
        <v>2.9</v>
      </c>
      <c r="G71" s="9">
        <v>1.1000000000000001</v>
      </c>
      <c r="H71" s="9">
        <v>18.600000000000001</v>
      </c>
      <c r="I71" s="9">
        <f t="shared" si="7"/>
        <v>95.9</v>
      </c>
    </row>
    <row r="72" spans="2:9" ht="37.5" customHeight="1">
      <c r="B72" s="7" t="s">
        <v>77</v>
      </c>
      <c r="C72" s="8">
        <v>100</v>
      </c>
      <c r="D72" s="8" t="s">
        <v>30</v>
      </c>
      <c r="E72" s="9" t="s">
        <v>30</v>
      </c>
      <c r="F72" s="9">
        <v>3.7</v>
      </c>
      <c r="G72" s="9">
        <v>2.5</v>
      </c>
      <c r="H72" s="9">
        <v>4.9000000000000004</v>
      </c>
      <c r="I72" s="9">
        <f t="shared" si="7"/>
        <v>56.900000000000006</v>
      </c>
    </row>
    <row r="73" spans="2:9" ht="33" hidden="1" customHeight="1">
      <c r="B73" s="7"/>
      <c r="C73" s="8"/>
      <c r="D73" s="8"/>
      <c r="E73" s="9"/>
      <c r="F73" s="9"/>
      <c r="G73" s="9"/>
      <c r="H73" s="9"/>
      <c r="I73" s="9">
        <f t="shared" si="7"/>
        <v>0</v>
      </c>
    </row>
    <row r="74" spans="2:9" ht="33" hidden="1" customHeight="1">
      <c r="B74" s="7"/>
      <c r="C74" s="8"/>
      <c r="D74" s="8"/>
      <c r="E74" s="9"/>
      <c r="F74" s="9"/>
      <c r="G74" s="9"/>
      <c r="H74" s="9"/>
      <c r="I74" s="9">
        <f t="shared" si="7"/>
        <v>0</v>
      </c>
    </row>
    <row r="75" spans="2:9" s="2" customFormat="1" ht="36.75" customHeight="1">
      <c r="B75" s="16" t="s">
        <v>6</v>
      </c>
      <c r="C75" s="6">
        <v>960</v>
      </c>
      <c r="D75" s="25"/>
      <c r="E75" s="26"/>
      <c r="F75" s="10">
        <f>SUM(F65:F74)</f>
        <v>45.970000000000013</v>
      </c>
      <c r="G75" s="10">
        <f>SUM(G65:G74)</f>
        <v>35.950000000000003</v>
      </c>
      <c r="H75" s="10">
        <f>SUM(H65:H74)</f>
        <v>143.09</v>
      </c>
      <c r="I75" s="10">
        <f>SUM(I65:I74)</f>
        <v>1079.79</v>
      </c>
    </row>
    <row r="76" spans="2:9" s="2" customFormat="1" ht="36.75" customHeight="1">
      <c r="B76" s="22" t="s">
        <v>11</v>
      </c>
      <c r="C76" s="23"/>
      <c r="D76" s="23"/>
      <c r="E76" s="24"/>
      <c r="F76" s="10">
        <f>F63+F75</f>
        <v>56.390000000000015</v>
      </c>
      <c r="G76" s="10">
        <f>G63+G75</f>
        <v>53.31</v>
      </c>
      <c r="H76" s="10">
        <f>H63+H75</f>
        <v>220.29000000000002</v>
      </c>
      <c r="I76" s="10">
        <f>I63+I75</f>
        <v>1586.51</v>
      </c>
    </row>
    <row r="77" spans="2:9" ht="25.5" customHeight="1">
      <c r="B77" s="25" t="s">
        <v>12</v>
      </c>
      <c r="C77" s="27"/>
      <c r="D77" s="27"/>
      <c r="E77" s="27"/>
      <c r="F77" s="27"/>
      <c r="G77" s="27"/>
      <c r="H77" s="27"/>
      <c r="I77" s="26"/>
    </row>
    <row r="78" spans="2:9" ht="25.5" customHeight="1">
      <c r="B78" s="25" t="s">
        <v>4</v>
      </c>
      <c r="C78" s="27"/>
      <c r="D78" s="27"/>
      <c r="E78" s="27"/>
      <c r="F78" s="27"/>
      <c r="G78" s="27"/>
      <c r="H78" s="27"/>
      <c r="I78" s="26"/>
    </row>
    <row r="79" spans="2:9" ht="33" customHeight="1">
      <c r="B79" s="7" t="s">
        <v>26</v>
      </c>
      <c r="C79" s="8">
        <v>30</v>
      </c>
      <c r="D79" s="8">
        <v>2008</v>
      </c>
      <c r="E79" s="9">
        <v>3</v>
      </c>
      <c r="F79" s="9">
        <v>4.5</v>
      </c>
      <c r="G79" s="9">
        <v>4.5</v>
      </c>
      <c r="H79" s="9">
        <v>7.4</v>
      </c>
      <c r="I79" s="9">
        <f>SUM(H79*4)+(G79*9)+(F79*4)</f>
        <v>88.1</v>
      </c>
    </row>
    <row r="80" spans="2:9" ht="33" customHeight="1">
      <c r="B80" s="7" t="s">
        <v>69</v>
      </c>
      <c r="C80" s="8">
        <v>150</v>
      </c>
      <c r="D80" s="8">
        <v>2008</v>
      </c>
      <c r="E80" s="9">
        <v>215</v>
      </c>
      <c r="F80" s="9">
        <v>17.37</v>
      </c>
      <c r="G80" s="9">
        <v>27</v>
      </c>
      <c r="H80" s="9">
        <v>2.4900000000000002</v>
      </c>
      <c r="I80" s="9">
        <f>SUM(H80*4)+(G80*9)+(F80*4)</f>
        <v>322.44</v>
      </c>
    </row>
    <row r="81" spans="2:9" ht="33" customHeight="1">
      <c r="B81" s="7" t="s">
        <v>44</v>
      </c>
      <c r="C81" s="8">
        <v>207</v>
      </c>
      <c r="D81" s="8">
        <v>2008</v>
      </c>
      <c r="E81" s="9">
        <v>431</v>
      </c>
      <c r="F81" s="9">
        <v>0.3</v>
      </c>
      <c r="G81" s="9">
        <v>0.1</v>
      </c>
      <c r="H81" s="9">
        <v>15.2</v>
      </c>
      <c r="I81" s="9">
        <f>SUM(H81*4)+(G81*9)+(F81*4)</f>
        <v>62.9</v>
      </c>
    </row>
    <row r="82" spans="2:9" ht="33" customHeight="1">
      <c r="B82" s="7" t="s">
        <v>29</v>
      </c>
      <c r="C82" s="8">
        <v>25</v>
      </c>
      <c r="D82" s="8" t="s">
        <v>30</v>
      </c>
      <c r="E82" s="9" t="s">
        <v>30</v>
      </c>
      <c r="F82" s="9">
        <v>2</v>
      </c>
      <c r="G82" s="9">
        <v>1.1599999999999999</v>
      </c>
      <c r="H82" s="9">
        <v>13</v>
      </c>
      <c r="I82" s="9">
        <f>SUM(H82*4)+(G82*9)+(F82*4)</f>
        <v>70.44</v>
      </c>
    </row>
    <row r="83" spans="2:9" ht="33" customHeight="1">
      <c r="B83" s="7" t="s">
        <v>70</v>
      </c>
      <c r="C83" s="8">
        <v>100</v>
      </c>
      <c r="D83" s="8" t="s">
        <v>30</v>
      </c>
      <c r="E83" s="8" t="s">
        <v>30</v>
      </c>
      <c r="F83" s="9">
        <v>0.6</v>
      </c>
      <c r="G83" s="9">
        <v>0.13</v>
      </c>
      <c r="H83" s="9">
        <v>5.13</v>
      </c>
      <c r="I83" s="9">
        <f>SUM(H83*4)+(G83*9)+(F83*4)</f>
        <v>24.089999999999996</v>
      </c>
    </row>
    <row r="84" spans="2:9" ht="33" hidden="1" customHeight="1">
      <c r="B84" s="7"/>
      <c r="C84" s="8"/>
      <c r="D84" s="8"/>
      <c r="E84" s="9"/>
      <c r="F84" s="9"/>
      <c r="G84" s="9"/>
      <c r="H84" s="9"/>
      <c r="I84" s="9">
        <f t="shared" ref="I84:I85" si="8">SUM(H84*4)+(G84*9)+(F84*4)</f>
        <v>0</v>
      </c>
    </row>
    <row r="85" spans="2:9" ht="33" hidden="1" customHeight="1">
      <c r="B85" s="7"/>
      <c r="C85" s="8"/>
      <c r="D85" s="8"/>
      <c r="E85" s="9"/>
      <c r="F85" s="9"/>
      <c r="G85" s="9"/>
      <c r="H85" s="9"/>
      <c r="I85" s="9">
        <f t="shared" si="8"/>
        <v>0</v>
      </c>
    </row>
    <row r="86" spans="2:9" s="2" customFormat="1" ht="33" customHeight="1">
      <c r="B86" s="16" t="s">
        <v>5</v>
      </c>
      <c r="C86" s="6">
        <v>512</v>
      </c>
      <c r="D86" s="25"/>
      <c r="E86" s="26"/>
      <c r="F86" s="10">
        <f>SUM(F79:F85)</f>
        <v>24.770000000000003</v>
      </c>
      <c r="G86" s="10">
        <f>SUM(G79:G85)</f>
        <v>32.89</v>
      </c>
      <c r="H86" s="10">
        <f>SUM(H79:H85)</f>
        <v>43.220000000000006</v>
      </c>
      <c r="I86" s="10">
        <f>SUM(I79:I85)</f>
        <v>567.96999999999991</v>
      </c>
    </row>
    <row r="87" spans="2:9" ht="25.5" customHeight="1">
      <c r="B87" s="25" t="s">
        <v>1</v>
      </c>
      <c r="C87" s="27"/>
      <c r="D87" s="27"/>
      <c r="E87" s="27"/>
      <c r="F87" s="27"/>
      <c r="G87" s="27"/>
      <c r="H87" s="27"/>
      <c r="I87" s="26"/>
    </row>
    <row r="88" spans="2:9" ht="33" customHeight="1">
      <c r="B88" s="7" t="s">
        <v>52</v>
      </c>
      <c r="C88" s="8">
        <v>60</v>
      </c>
      <c r="D88" s="8">
        <v>2008</v>
      </c>
      <c r="E88" s="9">
        <v>56</v>
      </c>
      <c r="F88" s="9">
        <v>2.2799999999999998</v>
      </c>
      <c r="G88" s="9">
        <v>4.8600000000000003</v>
      </c>
      <c r="H88" s="9">
        <v>4.5</v>
      </c>
      <c r="I88" s="9">
        <f t="shared" ref="I88:I94" si="9">SUM(H88*4)+(G88*9)+(F88*4)</f>
        <v>70.86</v>
      </c>
    </row>
    <row r="89" spans="2:9" ht="38.25" customHeight="1">
      <c r="B89" s="7" t="s">
        <v>112</v>
      </c>
      <c r="C89" s="8">
        <v>240</v>
      </c>
      <c r="D89" s="8">
        <v>2008</v>
      </c>
      <c r="E89" s="9" t="s">
        <v>46</v>
      </c>
      <c r="F89" s="9">
        <v>6</v>
      </c>
      <c r="G89" s="9">
        <v>3.68</v>
      </c>
      <c r="H89" s="9">
        <v>21.2</v>
      </c>
      <c r="I89" s="9">
        <f t="shared" si="9"/>
        <v>141.92000000000002</v>
      </c>
    </row>
    <row r="90" spans="2:9" ht="33" customHeight="1">
      <c r="B90" s="7" t="s">
        <v>47</v>
      </c>
      <c r="C90" s="8">
        <v>140</v>
      </c>
      <c r="D90" s="8">
        <v>2017</v>
      </c>
      <c r="E90" s="9" t="s">
        <v>79</v>
      </c>
      <c r="F90" s="9">
        <v>13.06</v>
      </c>
      <c r="G90" s="9">
        <v>9.6999999999999993</v>
      </c>
      <c r="H90" s="9">
        <v>14.56</v>
      </c>
      <c r="I90" s="9">
        <f t="shared" si="9"/>
        <v>197.78</v>
      </c>
    </row>
    <row r="91" spans="2:9" ht="33" customHeight="1">
      <c r="B91" s="7" t="s">
        <v>48</v>
      </c>
      <c r="C91" s="8">
        <v>150</v>
      </c>
      <c r="D91" s="8">
        <v>2008</v>
      </c>
      <c r="E91" s="9">
        <v>325</v>
      </c>
      <c r="F91" s="9">
        <v>3.69</v>
      </c>
      <c r="G91" s="9">
        <v>6.3</v>
      </c>
      <c r="H91" s="9">
        <v>32.799999999999997</v>
      </c>
      <c r="I91" s="9">
        <f t="shared" si="9"/>
        <v>202.65999999999997</v>
      </c>
    </row>
    <row r="92" spans="2:9" ht="33" customHeight="1">
      <c r="B92" s="7" t="s">
        <v>76</v>
      </c>
      <c r="C92" s="8">
        <v>200</v>
      </c>
      <c r="D92" s="8">
        <v>2008</v>
      </c>
      <c r="E92" s="9">
        <v>442</v>
      </c>
      <c r="F92" s="9">
        <v>1</v>
      </c>
      <c r="G92" s="9">
        <v>0.2</v>
      </c>
      <c r="H92" s="9">
        <v>18</v>
      </c>
      <c r="I92" s="9">
        <f t="shared" si="9"/>
        <v>77.8</v>
      </c>
    </row>
    <row r="93" spans="2:9" ht="45" customHeight="1">
      <c r="B93" s="7" t="s">
        <v>34</v>
      </c>
      <c r="C93" s="8">
        <v>40</v>
      </c>
      <c r="D93" s="8" t="s">
        <v>30</v>
      </c>
      <c r="E93" s="9" t="s">
        <v>30</v>
      </c>
      <c r="F93" s="9">
        <v>3.2</v>
      </c>
      <c r="G93" s="9">
        <v>1.7</v>
      </c>
      <c r="H93" s="9">
        <v>20.399999999999999</v>
      </c>
      <c r="I93" s="9">
        <f t="shared" si="9"/>
        <v>109.69999999999999</v>
      </c>
    </row>
    <row r="94" spans="2:9" ht="33" customHeight="1">
      <c r="B94" s="7" t="s">
        <v>29</v>
      </c>
      <c r="C94" s="8">
        <v>40</v>
      </c>
      <c r="D94" s="8" t="s">
        <v>30</v>
      </c>
      <c r="E94" s="9" t="s">
        <v>30</v>
      </c>
      <c r="F94" s="9">
        <v>2.9</v>
      </c>
      <c r="G94" s="9">
        <v>1.1000000000000001</v>
      </c>
      <c r="H94" s="9">
        <v>18.600000000000001</v>
      </c>
      <c r="I94" s="9">
        <f t="shared" si="9"/>
        <v>95.9</v>
      </c>
    </row>
    <row r="95" spans="2:9" ht="33" hidden="1" customHeight="1">
      <c r="B95" s="7"/>
      <c r="C95" s="8"/>
      <c r="D95" s="8"/>
      <c r="E95" s="9"/>
      <c r="F95" s="9"/>
      <c r="G95" s="9"/>
      <c r="H95" s="9"/>
      <c r="I95" s="9">
        <f t="shared" ref="I95:I96" si="10">SUM(H95*4)+(G95*9)+(F95*4)</f>
        <v>0</v>
      </c>
    </row>
    <row r="96" spans="2:9" ht="33" hidden="1" customHeight="1">
      <c r="B96" s="7"/>
      <c r="C96" s="8"/>
      <c r="D96" s="8"/>
      <c r="E96" s="9"/>
      <c r="F96" s="9"/>
      <c r="G96" s="9"/>
      <c r="H96" s="9"/>
      <c r="I96" s="9">
        <f t="shared" si="10"/>
        <v>0</v>
      </c>
    </row>
    <row r="97" spans="2:9" s="2" customFormat="1" ht="38.25" customHeight="1">
      <c r="B97" s="16" t="s">
        <v>6</v>
      </c>
      <c r="C97" s="6">
        <v>870</v>
      </c>
      <c r="D97" s="25"/>
      <c r="E97" s="26"/>
      <c r="F97" s="10">
        <f>SUM(F88:F96)</f>
        <v>32.130000000000003</v>
      </c>
      <c r="G97" s="10">
        <f>SUM(G88:G96)</f>
        <v>27.540000000000003</v>
      </c>
      <c r="H97" s="10">
        <f>SUM(H88:H96)</f>
        <v>130.06</v>
      </c>
      <c r="I97" s="10">
        <f>SUM(I88:I96)</f>
        <v>896.62</v>
      </c>
    </row>
    <row r="98" spans="2:9" s="2" customFormat="1" ht="38.25" customHeight="1">
      <c r="B98" s="22" t="s">
        <v>13</v>
      </c>
      <c r="C98" s="23"/>
      <c r="D98" s="23"/>
      <c r="E98" s="24"/>
      <c r="F98" s="10">
        <f>F86+F97</f>
        <v>56.900000000000006</v>
      </c>
      <c r="G98" s="10">
        <f>G86+G97</f>
        <v>60.430000000000007</v>
      </c>
      <c r="H98" s="10">
        <f>H86+H97</f>
        <v>173.28</v>
      </c>
      <c r="I98" s="10">
        <f>I86+I97</f>
        <v>1464.59</v>
      </c>
    </row>
    <row r="99" spans="2:9" ht="25.5" customHeight="1">
      <c r="B99" s="25" t="s">
        <v>14</v>
      </c>
      <c r="C99" s="27"/>
      <c r="D99" s="27"/>
      <c r="E99" s="27"/>
      <c r="F99" s="27"/>
      <c r="G99" s="27"/>
      <c r="H99" s="27"/>
      <c r="I99" s="26"/>
    </row>
    <row r="100" spans="2:9" ht="25.5" customHeight="1">
      <c r="B100" s="25" t="s">
        <v>4</v>
      </c>
      <c r="C100" s="27"/>
      <c r="D100" s="27"/>
      <c r="E100" s="27"/>
      <c r="F100" s="27"/>
      <c r="G100" s="27"/>
      <c r="H100" s="27"/>
      <c r="I100" s="26"/>
    </row>
    <row r="101" spans="2:9" ht="33" customHeight="1">
      <c r="B101" s="7" t="s">
        <v>50</v>
      </c>
      <c r="C101" s="17" t="s">
        <v>108</v>
      </c>
      <c r="D101" s="8">
        <v>2008</v>
      </c>
      <c r="E101" s="9">
        <v>2</v>
      </c>
      <c r="F101" s="9">
        <v>1.2</v>
      </c>
      <c r="G101" s="9">
        <v>4.3</v>
      </c>
      <c r="H101" s="9">
        <v>22</v>
      </c>
      <c r="I101" s="9">
        <f t="shared" ref="I101:I106" si="11">SUM(H101*4)+(G101*9)+(F101*4)</f>
        <v>131.5</v>
      </c>
    </row>
    <row r="102" spans="2:9" ht="37.5" customHeight="1">
      <c r="B102" s="7" t="s">
        <v>35</v>
      </c>
      <c r="C102" s="8">
        <v>150</v>
      </c>
      <c r="D102" s="8">
        <v>2008</v>
      </c>
      <c r="E102" s="9">
        <v>189</v>
      </c>
      <c r="F102" s="9">
        <v>4.93</v>
      </c>
      <c r="G102" s="9">
        <v>7.26</v>
      </c>
      <c r="H102" s="9">
        <v>18.28</v>
      </c>
      <c r="I102" s="9">
        <f t="shared" si="11"/>
        <v>158.18</v>
      </c>
    </row>
    <row r="103" spans="2:9" ht="33" customHeight="1">
      <c r="B103" s="7" t="s">
        <v>42</v>
      </c>
      <c r="C103" s="8">
        <v>200</v>
      </c>
      <c r="D103" s="8">
        <v>2008</v>
      </c>
      <c r="E103" s="9">
        <v>432</v>
      </c>
      <c r="F103" s="9">
        <v>1.5</v>
      </c>
      <c r="G103" s="9">
        <v>1.3</v>
      </c>
      <c r="H103" s="9">
        <v>22.4</v>
      </c>
      <c r="I103" s="9">
        <f t="shared" si="11"/>
        <v>107.3</v>
      </c>
    </row>
    <row r="104" spans="2:9" ht="33" customHeight="1">
      <c r="B104" s="7" t="s">
        <v>29</v>
      </c>
      <c r="C104" s="8">
        <v>25</v>
      </c>
      <c r="D104" s="8" t="s">
        <v>30</v>
      </c>
      <c r="E104" s="9" t="s">
        <v>30</v>
      </c>
      <c r="F104" s="9">
        <v>2</v>
      </c>
      <c r="G104" s="9">
        <v>1.1599999999999999</v>
      </c>
      <c r="H104" s="9">
        <v>13</v>
      </c>
      <c r="I104" s="9">
        <f t="shared" si="11"/>
        <v>70.44</v>
      </c>
    </row>
    <row r="105" spans="2:9" ht="33" customHeight="1">
      <c r="B105" s="7" t="s">
        <v>100</v>
      </c>
      <c r="C105" s="8">
        <v>20</v>
      </c>
      <c r="D105" s="8" t="s">
        <v>30</v>
      </c>
      <c r="E105" s="9" t="s">
        <v>30</v>
      </c>
      <c r="F105" s="9">
        <v>0.6</v>
      </c>
      <c r="G105" s="9">
        <v>0.7</v>
      </c>
      <c r="H105" s="9">
        <v>15.5</v>
      </c>
      <c r="I105" s="9">
        <f t="shared" si="11"/>
        <v>70.7</v>
      </c>
    </row>
    <row r="106" spans="2:9" ht="33" customHeight="1">
      <c r="B106" s="7" t="s">
        <v>31</v>
      </c>
      <c r="C106" s="8">
        <v>100</v>
      </c>
      <c r="D106" s="8" t="s">
        <v>30</v>
      </c>
      <c r="E106" s="9" t="s">
        <v>30</v>
      </c>
      <c r="F106" s="9">
        <v>0.4</v>
      </c>
      <c r="G106" s="9">
        <v>0.4</v>
      </c>
      <c r="H106" s="9">
        <v>9.8000000000000007</v>
      </c>
      <c r="I106" s="9">
        <f t="shared" si="11"/>
        <v>44.400000000000006</v>
      </c>
    </row>
    <row r="107" spans="2:9" ht="33" hidden="1" customHeight="1">
      <c r="B107" s="7"/>
      <c r="C107" s="8"/>
      <c r="D107" s="8"/>
      <c r="E107" s="9"/>
      <c r="F107" s="9"/>
      <c r="G107" s="9"/>
      <c r="H107" s="9"/>
      <c r="I107" s="9">
        <f t="shared" ref="I107:I109" si="12">SUM(H107*4)+(G107*9)+(F107*4)</f>
        <v>0</v>
      </c>
    </row>
    <row r="108" spans="2:9" ht="33" hidden="1" customHeight="1">
      <c r="B108" s="7"/>
      <c r="C108" s="8"/>
      <c r="D108" s="8"/>
      <c r="E108" s="9"/>
      <c r="F108" s="9"/>
      <c r="G108" s="9"/>
      <c r="H108" s="9"/>
      <c r="I108" s="9">
        <f t="shared" si="12"/>
        <v>0</v>
      </c>
    </row>
    <row r="109" spans="2:9" ht="33" hidden="1" customHeight="1">
      <c r="B109" s="7"/>
      <c r="C109" s="8"/>
      <c r="D109" s="8"/>
      <c r="E109" s="9"/>
      <c r="F109" s="9"/>
      <c r="G109" s="9"/>
      <c r="H109" s="9"/>
      <c r="I109" s="9">
        <f t="shared" si="12"/>
        <v>0</v>
      </c>
    </row>
    <row r="110" spans="2:9" s="2" customFormat="1" ht="33" customHeight="1">
      <c r="B110" s="16" t="s">
        <v>5</v>
      </c>
      <c r="C110" s="6">
        <v>530</v>
      </c>
      <c r="D110" s="25"/>
      <c r="E110" s="26"/>
      <c r="F110" s="10">
        <f>SUM(F101:F109)</f>
        <v>10.629999999999999</v>
      </c>
      <c r="G110" s="10">
        <f>SUM(G101:G109)</f>
        <v>15.12</v>
      </c>
      <c r="H110" s="10">
        <f>SUM(H101:H109)</f>
        <v>100.98</v>
      </c>
      <c r="I110" s="10">
        <f>SUM(I101:I109)</f>
        <v>582.52</v>
      </c>
    </row>
    <row r="111" spans="2:9" ht="29.25" customHeight="1">
      <c r="B111" s="25" t="s">
        <v>1</v>
      </c>
      <c r="C111" s="27"/>
      <c r="D111" s="27"/>
      <c r="E111" s="27"/>
      <c r="F111" s="27"/>
      <c r="G111" s="27"/>
      <c r="H111" s="27"/>
      <c r="I111" s="26"/>
    </row>
    <row r="112" spans="2:9" ht="39.75" customHeight="1">
      <c r="B112" s="7" t="s">
        <v>81</v>
      </c>
      <c r="C112" s="8">
        <v>60</v>
      </c>
      <c r="D112" s="8">
        <v>2017</v>
      </c>
      <c r="E112" s="9">
        <v>37</v>
      </c>
      <c r="F112" s="9">
        <v>0.8</v>
      </c>
      <c r="G112" s="9">
        <v>4.74</v>
      </c>
      <c r="H112" s="9">
        <v>5.0999999999999996</v>
      </c>
      <c r="I112" s="9">
        <f t="shared" ref="I112:I119" si="13">SUM(H112*4)+(G112*9)+(F112*4)</f>
        <v>66.260000000000005</v>
      </c>
    </row>
    <row r="113" spans="2:9" ht="37.5" customHeight="1">
      <c r="B113" s="7" t="s">
        <v>113</v>
      </c>
      <c r="C113" s="12">
        <v>220</v>
      </c>
      <c r="D113" s="8">
        <v>2008</v>
      </c>
      <c r="E113" s="9">
        <v>94</v>
      </c>
      <c r="F113" s="9">
        <v>2.64</v>
      </c>
      <c r="G113" s="9">
        <v>4.0199999999999996</v>
      </c>
      <c r="H113" s="9">
        <v>9.92</v>
      </c>
      <c r="I113" s="9">
        <f t="shared" si="13"/>
        <v>86.419999999999987</v>
      </c>
    </row>
    <row r="114" spans="2:9" ht="40.5" customHeight="1">
      <c r="B114" s="7" t="s">
        <v>82</v>
      </c>
      <c r="C114" s="8">
        <v>140</v>
      </c>
      <c r="D114" s="8">
        <v>2008</v>
      </c>
      <c r="E114" s="9" t="s">
        <v>83</v>
      </c>
      <c r="F114" s="9">
        <v>13.44</v>
      </c>
      <c r="G114" s="9">
        <v>9.52</v>
      </c>
      <c r="H114" s="9">
        <v>15.3</v>
      </c>
      <c r="I114" s="9">
        <f t="shared" si="13"/>
        <v>200.64</v>
      </c>
    </row>
    <row r="115" spans="2:9" ht="36.75" customHeight="1">
      <c r="B115" s="7" t="s">
        <v>33</v>
      </c>
      <c r="C115" s="8">
        <v>150</v>
      </c>
      <c r="D115" s="8">
        <v>2008</v>
      </c>
      <c r="E115" s="9">
        <v>335</v>
      </c>
      <c r="F115" s="9">
        <v>3.09</v>
      </c>
      <c r="G115" s="9">
        <v>5.4</v>
      </c>
      <c r="H115" s="9">
        <v>20.3</v>
      </c>
      <c r="I115" s="9">
        <f t="shared" si="13"/>
        <v>142.16000000000003</v>
      </c>
    </row>
    <row r="116" spans="2:9" ht="33" customHeight="1">
      <c r="B116" s="7" t="s">
        <v>84</v>
      </c>
      <c r="C116" s="8">
        <v>200</v>
      </c>
      <c r="D116" s="8">
        <v>2008</v>
      </c>
      <c r="E116" s="9">
        <v>401</v>
      </c>
      <c r="F116" s="9">
        <v>0.5</v>
      </c>
      <c r="G116" s="9">
        <v>0.1</v>
      </c>
      <c r="H116" s="9">
        <v>28.1</v>
      </c>
      <c r="I116" s="9">
        <f t="shared" si="13"/>
        <v>115.30000000000001</v>
      </c>
    </row>
    <row r="117" spans="2:9" ht="45" customHeight="1">
      <c r="B117" s="7" t="s">
        <v>34</v>
      </c>
      <c r="C117" s="8">
        <v>40</v>
      </c>
      <c r="D117" s="8" t="s">
        <v>30</v>
      </c>
      <c r="E117" s="9" t="s">
        <v>30</v>
      </c>
      <c r="F117" s="9">
        <v>3.2</v>
      </c>
      <c r="G117" s="9">
        <v>1.7</v>
      </c>
      <c r="H117" s="9">
        <v>20.399999999999999</v>
      </c>
      <c r="I117" s="9">
        <f t="shared" si="13"/>
        <v>109.69999999999999</v>
      </c>
    </row>
    <row r="118" spans="2:9" ht="36.75" customHeight="1">
      <c r="B118" s="7" t="s">
        <v>29</v>
      </c>
      <c r="C118" s="8">
        <v>40</v>
      </c>
      <c r="D118" s="8" t="s">
        <v>30</v>
      </c>
      <c r="E118" s="9" t="s">
        <v>30</v>
      </c>
      <c r="F118" s="9">
        <v>2.9</v>
      </c>
      <c r="G118" s="9">
        <v>1.1000000000000001</v>
      </c>
      <c r="H118" s="9">
        <v>18.600000000000001</v>
      </c>
      <c r="I118" s="9">
        <f t="shared" si="13"/>
        <v>95.9</v>
      </c>
    </row>
    <row r="119" spans="2:9" ht="36.75" customHeight="1">
      <c r="B119" s="7" t="s">
        <v>77</v>
      </c>
      <c r="C119" s="8">
        <v>100</v>
      </c>
      <c r="D119" s="8" t="s">
        <v>30</v>
      </c>
      <c r="E119" s="9" t="s">
        <v>30</v>
      </c>
      <c r="F119" s="9">
        <v>3.7</v>
      </c>
      <c r="G119" s="9">
        <v>2.5</v>
      </c>
      <c r="H119" s="9">
        <v>4.9000000000000004</v>
      </c>
      <c r="I119" s="9">
        <f t="shared" si="13"/>
        <v>56.900000000000006</v>
      </c>
    </row>
    <row r="120" spans="2:9" ht="33" hidden="1" customHeight="1">
      <c r="B120" s="7"/>
      <c r="C120" s="8"/>
      <c r="D120" s="8"/>
      <c r="E120" s="9"/>
      <c r="F120" s="9"/>
      <c r="G120" s="9"/>
      <c r="H120" s="9"/>
      <c r="I120" s="9"/>
    </row>
    <row r="121" spans="2:9" ht="33" hidden="1" customHeight="1">
      <c r="B121" s="7"/>
      <c r="C121" s="8"/>
      <c r="D121" s="8"/>
      <c r="E121" s="9"/>
      <c r="F121" s="9"/>
      <c r="G121" s="9"/>
      <c r="H121" s="9"/>
      <c r="I121" s="9">
        <f t="shared" ref="I121" si="14">SUM(H121*4)+(G121*9)+(F121*4)</f>
        <v>0</v>
      </c>
    </row>
    <row r="122" spans="2:9" s="2" customFormat="1" ht="36.75" customHeight="1">
      <c r="B122" s="16" t="s">
        <v>6</v>
      </c>
      <c r="C122" s="6">
        <v>950</v>
      </c>
      <c r="D122" s="25"/>
      <c r="E122" s="26"/>
      <c r="F122" s="10">
        <f>SUM(F112:F121)</f>
        <v>30.269999999999996</v>
      </c>
      <c r="G122" s="10">
        <f>SUM(G112:G121)</f>
        <v>29.080000000000002</v>
      </c>
      <c r="H122" s="10">
        <f>SUM(H112:H121)</f>
        <v>122.62</v>
      </c>
      <c r="I122" s="10">
        <f>SUM(I112:I121)</f>
        <v>873.28</v>
      </c>
    </row>
    <row r="123" spans="2:9" s="2" customFormat="1" ht="36.75" customHeight="1">
      <c r="B123" s="22" t="s">
        <v>15</v>
      </c>
      <c r="C123" s="23"/>
      <c r="D123" s="23"/>
      <c r="E123" s="24"/>
      <c r="F123" s="10">
        <f>F110+F122</f>
        <v>40.899999999999991</v>
      </c>
      <c r="G123" s="10">
        <f>G110+G122</f>
        <v>44.2</v>
      </c>
      <c r="H123" s="10">
        <f>H110+H122</f>
        <v>223.60000000000002</v>
      </c>
      <c r="I123" s="10">
        <f>I110+I122</f>
        <v>1455.8</v>
      </c>
    </row>
    <row r="124" spans="2:9" ht="24.75" customHeight="1">
      <c r="B124" s="25" t="s">
        <v>16</v>
      </c>
      <c r="C124" s="27"/>
      <c r="D124" s="27"/>
      <c r="E124" s="27"/>
      <c r="F124" s="27"/>
      <c r="G124" s="27"/>
      <c r="H124" s="27"/>
      <c r="I124" s="26"/>
    </row>
    <row r="125" spans="2:9" ht="24.75" customHeight="1">
      <c r="B125" s="25" t="s">
        <v>4</v>
      </c>
      <c r="C125" s="27"/>
      <c r="D125" s="27"/>
      <c r="E125" s="27"/>
      <c r="F125" s="27"/>
      <c r="G125" s="27"/>
      <c r="H125" s="27"/>
      <c r="I125" s="26"/>
    </row>
    <row r="126" spans="2:9" ht="33" customHeight="1">
      <c r="B126" s="7" t="s">
        <v>26</v>
      </c>
      <c r="C126" s="8">
        <v>30</v>
      </c>
      <c r="D126" s="8">
        <v>2008</v>
      </c>
      <c r="E126" s="9">
        <v>3</v>
      </c>
      <c r="F126" s="9">
        <v>4.5</v>
      </c>
      <c r="G126" s="9">
        <v>4.5</v>
      </c>
      <c r="H126" s="9">
        <v>7.4</v>
      </c>
      <c r="I126" s="9">
        <f t="shared" ref="I126:I131" si="15">SUM(H126*4)+(G126*9)+(F126*4)</f>
        <v>88.1</v>
      </c>
    </row>
    <row r="127" spans="2:9" ht="35.25" customHeight="1">
      <c r="B127" s="7" t="s">
        <v>27</v>
      </c>
      <c r="C127" s="8">
        <v>150</v>
      </c>
      <c r="D127" s="8">
        <v>2008</v>
      </c>
      <c r="E127" s="9">
        <v>189</v>
      </c>
      <c r="F127" s="9">
        <v>5.41</v>
      </c>
      <c r="G127" s="9">
        <v>6.67</v>
      </c>
      <c r="H127" s="9">
        <v>23.61</v>
      </c>
      <c r="I127" s="9">
        <f t="shared" si="15"/>
        <v>176.11</v>
      </c>
    </row>
    <row r="128" spans="2:9" ht="33" customHeight="1">
      <c r="B128" s="7" t="s">
        <v>36</v>
      </c>
      <c r="C128" s="8">
        <v>200</v>
      </c>
      <c r="D128" s="8">
        <v>2008</v>
      </c>
      <c r="E128" s="9">
        <v>430</v>
      </c>
      <c r="F128" s="9">
        <v>0.2</v>
      </c>
      <c r="G128" s="9">
        <v>0.1</v>
      </c>
      <c r="H128" s="9">
        <v>15</v>
      </c>
      <c r="I128" s="9">
        <f t="shared" si="15"/>
        <v>61.699999999999996</v>
      </c>
    </row>
    <row r="129" spans="2:9" ht="33" customHeight="1">
      <c r="B129" s="7" t="s">
        <v>29</v>
      </c>
      <c r="C129" s="8">
        <v>25</v>
      </c>
      <c r="D129" s="8" t="s">
        <v>30</v>
      </c>
      <c r="E129" s="9" t="s">
        <v>30</v>
      </c>
      <c r="F129" s="9">
        <v>2</v>
      </c>
      <c r="G129" s="9">
        <v>1.1599999999999999</v>
      </c>
      <c r="H129" s="9">
        <v>13</v>
      </c>
      <c r="I129" s="9">
        <f t="shared" si="15"/>
        <v>70.44</v>
      </c>
    </row>
    <row r="130" spans="2:9" ht="33" customHeight="1">
      <c r="B130" s="7" t="s">
        <v>99</v>
      </c>
      <c r="C130" s="8">
        <v>20</v>
      </c>
      <c r="D130" s="8" t="s">
        <v>30</v>
      </c>
      <c r="E130" s="9" t="s">
        <v>30</v>
      </c>
      <c r="F130" s="9">
        <v>1.5</v>
      </c>
      <c r="G130" s="9">
        <v>2</v>
      </c>
      <c r="H130" s="9">
        <v>14.9</v>
      </c>
      <c r="I130" s="9">
        <f t="shared" si="15"/>
        <v>83.6</v>
      </c>
    </row>
    <row r="131" spans="2:9" ht="33" customHeight="1">
      <c r="B131" s="7" t="s">
        <v>68</v>
      </c>
      <c r="C131" s="8">
        <v>100</v>
      </c>
      <c r="D131" s="8" t="s">
        <v>30</v>
      </c>
      <c r="E131" s="9" t="s">
        <v>30</v>
      </c>
      <c r="F131" s="9">
        <v>0.4</v>
      </c>
      <c r="G131" s="9">
        <v>0.3</v>
      </c>
      <c r="H131" s="9">
        <v>10.3</v>
      </c>
      <c r="I131" s="9">
        <f t="shared" si="15"/>
        <v>45.500000000000007</v>
      </c>
    </row>
    <row r="132" spans="2:9" ht="33" hidden="1" customHeight="1">
      <c r="B132" s="7"/>
      <c r="C132" s="8"/>
      <c r="D132" s="8"/>
      <c r="E132" s="9"/>
      <c r="F132" s="9"/>
      <c r="G132" s="9"/>
      <c r="H132" s="9"/>
      <c r="I132" s="9">
        <f t="shared" ref="I132:I133" si="16">SUM(H132*4)+(G132*9)+(F132*4)</f>
        <v>0</v>
      </c>
    </row>
    <row r="133" spans="2:9" ht="33" hidden="1" customHeight="1">
      <c r="B133" s="7"/>
      <c r="C133" s="8"/>
      <c r="D133" s="8"/>
      <c r="E133" s="9"/>
      <c r="F133" s="9"/>
      <c r="G133" s="9"/>
      <c r="H133" s="9"/>
      <c r="I133" s="9">
        <f t="shared" si="16"/>
        <v>0</v>
      </c>
    </row>
    <row r="134" spans="2:9" s="2" customFormat="1" ht="36" customHeight="1">
      <c r="B134" s="16" t="s">
        <v>5</v>
      </c>
      <c r="C134" s="6">
        <v>525</v>
      </c>
      <c r="D134" s="25"/>
      <c r="E134" s="26"/>
      <c r="F134" s="10">
        <f>SUM(F126:F133)</f>
        <v>14.01</v>
      </c>
      <c r="G134" s="10">
        <f>SUM(G126:G133)</f>
        <v>14.73</v>
      </c>
      <c r="H134" s="10">
        <f>SUM(H126:H133)</f>
        <v>84.21</v>
      </c>
      <c r="I134" s="10">
        <f>SUM(I126:I133)</f>
        <v>525.45000000000005</v>
      </c>
    </row>
    <row r="135" spans="2:9" ht="25.5" customHeight="1">
      <c r="B135" s="25" t="s">
        <v>1</v>
      </c>
      <c r="C135" s="27"/>
      <c r="D135" s="27"/>
      <c r="E135" s="27"/>
      <c r="F135" s="27"/>
      <c r="G135" s="27"/>
      <c r="H135" s="27"/>
      <c r="I135" s="26"/>
    </row>
    <row r="136" spans="2:9" ht="42" customHeight="1">
      <c r="B136" s="7" t="s">
        <v>67</v>
      </c>
      <c r="C136" s="8">
        <v>60</v>
      </c>
      <c r="D136" s="8">
        <v>2008</v>
      </c>
      <c r="E136" s="9">
        <v>40</v>
      </c>
      <c r="F136" s="9">
        <v>0.9</v>
      </c>
      <c r="G136" s="9">
        <v>3.06</v>
      </c>
      <c r="H136" s="9">
        <v>4.62</v>
      </c>
      <c r="I136" s="9">
        <f t="shared" ref="I136:I141" si="17">SUM(H136*4)+(G136*9)+(F136*4)</f>
        <v>49.62</v>
      </c>
    </row>
    <row r="137" spans="2:9" ht="33" customHeight="1">
      <c r="B137" s="7" t="s">
        <v>114</v>
      </c>
      <c r="C137" s="8">
        <v>215</v>
      </c>
      <c r="D137" s="8">
        <v>2008</v>
      </c>
      <c r="E137" s="9">
        <v>80</v>
      </c>
      <c r="F137" s="9">
        <v>6.8</v>
      </c>
      <c r="G137" s="9">
        <v>5.76</v>
      </c>
      <c r="H137" s="9">
        <v>8.64</v>
      </c>
      <c r="I137" s="9">
        <f t="shared" si="17"/>
        <v>113.60000000000001</v>
      </c>
    </row>
    <row r="138" spans="2:9" ht="33" customHeight="1">
      <c r="B138" s="7" t="s">
        <v>86</v>
      </c>
      <c r="C138" s="8">
        <v>250</v>
      </c>
      <c r="D138" s="8">
        <v>2017</v>
      </c>
      <c r="E138" s="9">
        <v>291</v>
      </c>
      <c r="F138" s="9">
        <v>13.79</v>
      </c>
      <c r="G138" s="9">
        <v>12.7</v>
      </c>
      <c r="H138" s="9">
        <v>45.5</v>
      </c>
      <c r="I138" s="9">
        <f t="shared" si="17"/>
        <v>351.46000000000004</v>
      </c>
    </row>
    <row r="139" spans="2:9" ht="33" customHeight="1">
      <c r="B139" s="7" t="s">
        <v>87</v>
      </c>
      <c r="C139" s="8">
        <v>200</v>
      </c>
      <c r="D139" s="8">
        <v>2008</v>
      </c>
      <c r="E139" s="9">
        <v>399</v>
      </c>
      <c r="F139" s="9">
        <v>0.5</v>
      </c>
      <c r="G139" s="9">
        <v>0.1</v>
      </c>
      <c r="H139" s="9">
        <v>34</v>
      </c>
      <c r="I139" s="9">
        <f t="shared" si="17"/>
        <v>138.9</v>
      </c>
    </row>
    <row r="140" spans="2:9" ht="38.25" customHeight="1">
      <c r="B140" s="7" t="s">
        <v>34</v>
      </c>
      <c r="C140" s="8">
        <v>40</v>
      </c>
      <c r="D140" s="8" t="s">
        <v>30</v>
      </c>
      <c r="E140" s="9" t="s">
        <v>30</v>
      </c>
      <c r="F140" s="9">
        <v>3.2</v>
      </c>
      <c r="G140" s="9">
        <v>1.7</v>
      </c>
      <c r="H140" s="9">
        <v>20.399999999999999</v>
      </c>
      <c r="I140" s="9">
        <f t="shared" si="17"/>
        <v>109.69999999999999</v>
      </c>
    </row>
    <row r="141" spans="2:9" ht="33" customHeight="1">
      <c r="B141" s="7" t="s">
        <v>29</v>
      </c>
      <c r="C141" s="8">
        <v>40</v>
      </c>
      <c r="D141" s="8" t="s">
        <v>30</v>
      </c>
      <c r="E141" s="9" t="s">
        <v>30</v>
      </c>
      <c r="F141" s="9">
        <v>2.9</v>
      </c>
      <c r="G141" s="9">
        <v>1.1000000000000001</v>
      </c>
      <c r="H141" s="9">
        <v>18.600000000000001</v>
      </c>
      <c r="I141" s="9">
        <f t="shared" si="17"/>
        <v>95.9</v>
      </c>
    </row>
    <row r="142" spans="2:9" ht="33.75" hidden="1" customHeight="1">
      <c r="B142" s="7"/>
      <c r="C142" s="8"/>
      <c r="D142" s="8"/>
      <c r="E142" s="9"/>
      <c r="F142" s="9"/>
      <c r="G142" s="9"/>
      <c r="H142" s="9"/>
      <c r="I142" s="9"/>
    </row>
    <row r="143" spans="2:9" ht="33" hidden="1" customHeight="1">
      <c r="B143" s="7"/>
      <c r="C143" s="8"/>
      <c r="D143" s="8"/>
      <c r="E143" s="9"/>
      <c r="F143" s="9"/>
      <c r="G143" s="9"/>
      <c r="H143" s="9"/>
      <c r="I143" s="9">
        <f t="shared" ref="I143" si="18">SUM(H143*4)+(G143*9)+(F143*4)</f>
        <v>0</v>
      </c>
    </row>
    <row r="144" spans="2:9" s="2" customFormat="1" ht="36" customHeight="1">
      <c r="B144" s="16" t="s">
        <v>6</v>
      </c>
      <c r="C144" s="6">
        <v>805</v>
      </c>
      <c r="D144" s="25"/>
      <c r="E144" s="26"/>
      <c r="F144" s="10">
        <f>SUM(F136:F143)</f>
        <v>28.089999999999996</v>
      </c>
      <c r="G144" s="10">
        <f>SUM(G136:G143)</f>
        <v>24.42</v>
      </c>
      <c r="H144" s="10">
        <f>SUM(H136:H143)</f>
        <v>131.76</v>
      </c>
      <c r="I144" s="10">
        <f>SUM(I136:I143)</f>
        <v>859.18</v>
      </c>
    </row>
    <row r="145" spans="2:9" s="2" customFormat="1" ht="36" customHeight="1">
      <c r="B145" s="22" t="s">
        <v>17</v>
      </c>
      <c r="C145" s="23"/>
      <c r="D145" s="23"/>
      <c r="E145" s="24"/>
      <c r="F145" s="10">
        <f>F134+F144</f>
        <v>42.099999999999994</v>
      </c>
      <c r="G145" s="10">
        <f>G134+G144</f>
        <v>39.150000000000006</v>
      </c>
      <c r="H145" s="10">
        <f>H134+H144</f>
        <v>215.96999999999997</v>
      </c>
      <c r="I145" s="10">
        <f>I134+I144</f>
        <v>1384.63</v>
      </c>
    </row>
    <row r="146" spans="2:9" ht="25.5" customHeight="1">
      <c r="B146" s="25" t="s">
        <v>18</v>
      </c>
      <c r="C146" s="27"/>
      <c r="D146" s="27"/>
      <c r="E146" s="27"/>
      <c r="F146" s="27"/>
      <c r="G146" s="27"/>
      <c r="H146" s="27"/>
      <c r="I146" s="26"/>
    </row>
    <row r="147" spans="2:9" ht="25.5" customHeight="1">
      <c r="B147" s="25" t="s">
        <v>4</v>
      </c>
      <c r="C147" s="27"/>
      <c r="D147" s="27"/>
      <c r="E147" s="27"/>
      <c r="F147" s="27"/>
      <c r="G147" s="27"/>
      <c r="H147" s="27"/>
      <c r="I147" s="26"/>
    </row>
    <row r="148" spans="2:9" ht="33" customHeight="1">
      <c r="B148" s="7" t="s">
        <v>50</v>
      </c>
      <c r="C148" s="17" t="s">
        <v>108</v>
      </c>
      <c r="D148" s="8">
        <v>2008</v>
      </c>
      <c r="E148" s="9">
        <v>2</v>
      </c>
      <c r="F148" s="9">
        <v>1.2</v>
      </c>
      <c r="G148" s="9">
        <v>4.3</v>
      </c>
      <c r="H148" s="9">
        <v>22</v>
      </c>
      <c r="I148" s="9">
        <f>SUM(H148*4)+(G148*9)+(F148*4)</f>
        <v>131.5</v>
      </c>
    </row>
    <row r="149" spans="2:9" ht="37.5" customHeight="1">
      <c r="B149" s="7" t="s">
        <v>104</v>
      </c>
      <c r="C149" s="8">
        <v>170</v>
      </c>
      <c r="D149" s="8">
        <v>2008</v>
      </c>
      <c r="E149" s="9">
        <v>225</v>
      </c>
      <c r="F149" s="9">
        <v>20.399999999999999</v>
      </c>
      <c r="G149" s="9">
        <v>15.42</v>
      </c>
      <c r="H149" s="9">
        <v>29.17</v>
      </c>
      <c r="I149" s="9">
        <f>SUM(H149*4)+(G149*9)+(F149*4)</f>
        <v>337.06</v>
      </c>
    </row>
    <row r="150" spans="2:9" ht="33" customHeight="1">
      <c r="B150" s="7" t="s">
        <v>44</v>
      </c>
      <c r="C150" s="8">
        <v>207</v>
      </c>
      <c r="D150" s="8">
        <v>2008</v>
      </c>
      <c r="E150" s="9">
        <v>431</v>
      </c>
      <c r="F150" s="9">
        <v>0.3</v>
      </c>
      <c r="G150" s="9">
        <v>0.1</v>
      </c>
      <c r="H150" s="9">
        <v>15.2</v>
      </c>
      <c r="I150" s="9">
        <f>SUM(H150*4)+(G150*9)+(F150*4)</f>
        <v>62.9</v>
      </c>
    </row>
    <row r="151" spans="2:9" ht="33" customHeight="1">
      <c r="B151" s="7" t="s">
        <v>29</v>
      </c>
      <c r="C151" s="8">
        <v>25</v>
      </c>
      <c r="D151" s="8" t="s">
        <v>30</v>
      </c>
      <c r="E151" s="9" t="s">
        <v>30</v>
      </c>
      <c r="F151" s="9">
        <v>2</v>
      </c>
      <c r="G151" s="9">
        <v>1.1599999999999999</v>
      </c>
      <c r="H151" s="9">
        <v>13</v>
      </c>
      <c r="I151" s="9">
        <f>SUM(H151*4)+(G151*9)+(F151*4)</f>
        <v>70.44</v>
      </c>
    </row>
    <row r="152" spans="2:9" ht="33" customHeight="1">
      <c r="B152" s="7" t="s">
        <v>70</v>
      </c>
      <c r="C152" s="8">
        <v>100</v>
      </c>
      <c r="D152" s="8" t="s">
        <v>30</v>
      </c>
      <c r="E152" s="8" t="s">
        <v>30</v>
      </c>
      <c r="F152" s="9">
        <v>0.6</v>
      </c>
      <c r="G152" s="9">
        <v>0.13</v>
      </c>
      <c r="H152" s="9">
        <v>5.13</v>
      </c>
      <c r="I152" s="9">
        <f>SUM(H152*4)+(G152*9)+(F152*4)</f>
        <v>24.089999999999996</v>
      </c>
    </row>
    <row r="153" spans="2:9" ht="33" hidden="1" customHeight="1">
      <c r="B153" s="7"/>
      <c r="C153" s="8"/>
      <c r="D153" s="8"/>
      <c r="E153" s="9"/>
      <c r="F153" s="9"/>
      <c r="G153" s="9"/>
      <c r="H153" s="9"/>
      <c r="I153" s="9">
        <f t="shared" ref="I153:I154" si="19">SUM(H153*4)+(G153*9)+(F153*4)</f>
        <v>0</v>
      </c>
    </row>
    <row r="154" spans="2:9" ht="33" hidden="1" customHeight="1">
      <c r="B154" s="7"/>
      <c r="C154" s="8"/>
      <c r="D154" s="8"/>
      <c r="E154" s="9"/>
      <c r="F154" s="9"/>
      <c r="G154" s="9"/>
      <c r="H154" s="9"/>
      <c r="I154" s="9">
        <f t="shared" si="19"/>
        <v>0</v>
      </c>
    </row>
    <row r="155" spans="2:9" s="2" customFormat="1" ht="35.25" customHeight="1">
      <c r="B155" s="16" t="s">
        <v>5</v>
      </c>
      <c r="C155" s="6">
        <v>537</v>
      </c>
      <c r="D155" s="27"/>
      <c r="E155" s="26"/>
      <c r="F155" s="10">
        <f>SUM(F148:F154)</f>
        <v>24.5</v>
      </c>
      <c r="G155" s="10">
        <f>SUM(G148:G154)</f>
        <v>21.11</v>
      </c>
      <c r="H155" s="10">
        <f>SUM(H148:H154)</f>
        <v>84.5</v>
      </c>
      <c r="I155" s="10">
        <f>SUM(I148:I154)</f>
        <v>625.99000000000012</v>
      </c>
    </row>
    <row r="156" spans="2:9" ht="25.5" customHeight="1">
      <c r="B156" s="25" t="s">
        <v>1</v>
      </c>
      <c r="C156" s="27"/>
      <c r="D156" s="27"/>
      <c r="E156" s="27"/>
      <c r="F156" s="27"/>
      <c r="G156" s="27"/>
      <c r="H156" s="27"/>
      <c r="I156" s="26"/>
    </row>
    <row r="157" spans="2:9" ht="33" customHeight="1">
      <c r="B157" s="7" t="s">
        <v>88</v>
      </c>
      <c r="C157" s="8">
        <v>60</v>
      </c>
      <c r="D157" s="8">
        <v>2008</v>
      </c>
      <c r="E157" s="9">
        <v>51</v>
      </c>
      <c r="F157" s="9">
        <v>0.84</v>
      </c>
      <c r="G157" s="9">
        <v>6.06</v>
      </c>
      <c r="H157" s="9">
        <v>3.96</v>
      </c>
      <c r="I157" s="9">
        <f t="shared" ref="I157:I163" si="20">SUM(H157*4)+(G157*9)+(F157*4)</f>
        <v>73.739999999999995</v>
      </c>
    </row>
    <row r="158" spans="2:9" ht="33" customHeight="1">
      <c r="B158" s="7" t="s">
        <v>115</v>
      </c>
      <c r="C158" s="8">
        <v>215</v>
      </c>
      <c r="D158" s="8">
        <v>2008</v>
      </c>
      <c r="E158" s="9">
        <v>95</v>
      </c>
      <c r="F158" s="9">
        <v>2.4</v>
      </c>
      <c r="G158" s="9">
        <v>3.36</v>
      </c>
      <c r="H158" s="9">
        <v>8.16</v>
      </c>
      <c r="I158" s="9">
        <f t="shared" si="20"/>
        <v>72.47999999999999</v>
      </c>
    </row>
    <row r="159" spans="2:9" ht="33" customHeight="1">
      <c r="B159" s="7" t="s">
        <v>89</v>
      </c>
      <c r="C159" s="8">
        <v>90</v>
      </c>
      <c r="D159" s="8">
        <v>2008</v>
      </c>
      <c r="E159" s="9">
        <v>317</v>
      </c>
      <c r="F159" s="9">
        <v>12.87</v>
      </c>
      <c r="G159" s="9">
        <v>13.68</v>
      </c>
      <c r="H159" s="9">
        <v>8.69</v>
      </c>
      <c r="I159" s="9">
        <f t="shared" si="20"/>
        <v>209.35999999999999</v>
      </c>
    </row>
    <row r="160" spans="2:9" ht="33" customHeight="1">
      <c r="B160" s="7" t="s">
        <v>53</v>
      </c>
      <c r="C160" s="8">
        <v>150</v>
      </c>
      <c r="D160" s="8">
        <v>2008</v>
      </c>
      <c r="E160" s="9">
        <v>351</v>
      </c>
      <c r="F160" s="9">
        <v>3.4</v>
      </c>
      <c r="G160" s="9">
        <v>6.7</v>
      </c>
      <c r="H160" s="9">
        <v>13.1</v>
      </c>
      <c r="I160" s="9">
        <f t="shared" si="20"/>
        <v>126.3</v>
      </c>
    </row>
    <row r="161" spans="2:9" ht="33" customHeight="1">
      <c r="B161" s="7" t="s">
        <v>76</v>
      </c>
      <c r="C161" s="8">
        <v>200</v>
      </c>
      <c r="D161" s="8">
        <v>2008</v>
      </c>
      <c r="E161" s="9">
        <v>442</v>
      </c>
      <c r="F161" s="9">
        <v>1</v>
      </c>
      <c r="G161" s="9">
        <v>0.2</v>
      </c>
      <c r="H161" s="9">
        <v>18</v>
      </c>
      <c r="I161" s="9">
        <f t="shared" si="20"/>
        <v>77.8</v>
      </c>
    </row>
    <row r="162" spans="2:9" ht="39.75" customHeight="1">
      <c r="B162" s="7" t="s">
        <v>34</v>
      </c>
      <c r="C162" s="8">
        <v>40</v>
      </c>
      <c r="D162" s="8" t="s">
        <v>30</v>
      </c>
      <c r="E162" s="9" t="s">
        <v>30</v>
      </c>
      <c r="F162" s="9">
        <v>3.2</v>
      </c>
      <c r="G162" s="9">
        <v>1.7</v>
      </c>
      <c r="H162" s="9">
        <v>20.399999999999999</v>
      </c>
      <c r="I162" s="9">
        <f t="shared" si="20"/>
        <v>109.69999999999999</v>
      </c>
    </row>
    <row r="163" spans="2:9" ht="33" customHeight="1">
      <c r="B163" s="7" t="s">
        <v>29</v>
      </c>
      <c r="C163" s="8">
        <v>40</v>
      </c>
      <c r="D163" s="8" t="s">
        <v>30</v>
      </c>
      <c r="E163" s="9" t="s">
        <v>30</v>
      </c>
      <c r="F163" s="9">
        <v>2.9</v>
      </c>
      <c r="G163" s="9">
        <v>1.1000000000000001</v>
      </c>
      <c r="H163" s="9">
        <v>18.600000000000001</v>
      </c>
      <c r="I163" s="9">
        <f t="shared" si="20"/>
        <v>95.9</v>
      </c>
    </row>
    <row r="164" spans="2:9" ht="33" hidden="1" customHeight="1">
      <c r="B164" s="7"/>
      <c r="C164" s="8"/>
      <c r="D164" s="8"/>
      <c r="E164" s="9"/>
      <c r="F164" s="9"/>
      <c r="G164" s="9"/>
      <c r="H164" s="9"/>
      <c r="I164" s="9">
        <f t="shared" ref="I164:I165" si="21">SUM(H164*4)+(G164*9)+(F164*4)</f>
        <v>0</v>
      </c>
    </row>
    <row r="165" spans="2:9" ht="33" hidden="1" customHeight="1">
      <c r="B165" s="7"/>
      <c r="C165" s="8"/>
      <c r="D165" s="8"/>
      <c r="E165" s="9"/>
      <c r="F165" s="9"/>
      <c r="G165" s="9"/>
      <c r="H165" s="9"/>
      <c r="I165" s="9">
        <f t="shared" si="21"/>
        <v>0</v>
      </c>
    </row>
    <row r="166" spans="2:9" s="2" customFormat="1" ht="36.75" customHeight="1">
      <c r="B166" s="16" t="s">
        <v>6</v>
      </c>
      <c r="C166" s="6">
        <v>795</v>
      </c>
      <c r="D166" s="25"/>
      <c r="E166" s="26"/>
      <c r="F166" s="10">
        <f>SUM(F157:F165)</f>
        <v>26.609999999999996</v>
      </c>
      <c r="G166" s="10">
        <f>SUM(G157:G165)</f>
        <v>32.799999999999997</v>
      </c>
      <c r="H166" s="10">
        <f>SUM(H157:H165)</f>
        <v>90.91</v>
      </c>
      <c r="I166" s="10">
        <f>SUM(I157:I165)</f>
        <v>765.27999999999986</v>
      </c>
    </row>
    <row r="167" spans="2:9" s="2" customFormat="1" ht="36.75" customHeight="1">
      <c r="B167" s="22" t="s">
        <v>19</v>
      </c>
      <c r="C167" s="23"/>
      <c r="D167" s="23"/>
      <c r="E167" s="24"/>
      <c r="F167" s="10">
        <f>F155+F166</f>
        <v>51.11</v>
      </c>
      <c r="G167" s="10">
        <f>G155+G166</f>
        <v>53.91</v>
      </c>
      <c r="H167" s="10">
        <f>H155+H166</f>
        <v>175.41</v>
      </c>
      <c r="I167" s="10">
        <f>I155+I166</f>
        <v>1391.27</v>
      </c>
    </row>
    <row r="168" spans="2:9" ht="25.5" customHeight="1">
      <c r="B168" s="25" t="s">
        <v>20</v>
      </c>
      <c r="C168" s="27"/>
      <c r="D168" s="27"/>
      <c r="E168" s="27"/>
      <c r="F168" s="27"/>
      <c r="G168" s="27"/>
      <c r="H168" s="27"/>
      <c r="I168" s="26"/>
    </row>
    <row r="169" spans="2:9" ht="25.5" customHeight="1">
      <c r="B169" s="25" t="s">
        <v>4</v>
      </c>
      <c r="C169" s="27"/>
      <c r="D169" s="27"/>
      <c r="E169" s="27"/>
      <c r="F169" s="27"/>
      <c r="G169" s="27"/>
      <c r="H169" s="27"/>
      <c r="I169" s="26"/>
    </row>
    <row r="170" spans="2:9" ht="33" customHeight="1">
      <c r="B170" s="7" t="s">
        <v>43</v>
      </c>
      <c r="C170" s="17" t="s">
        <v>110</v>
      </c>
      <c r="D170" s="8">
        <v>2008</v>
      </c>
      <c r="E170" s="9">
        <v>1</v>
      </c>
      <c r="F170" s="9">
        <v>1.1000000000000001</v>
      </c>
      <c r="G170" s="9">
        <v>8.4</v>
      </c>
      <c r="H170" s="9">
        <v>7.5</v>
      </c>
      <c r="I170" s="9">
        <f>SUM(H170*4)+(G170*9)+(F170*4)</f>
        <v>110.00000000000001</v>
      </c>
    </row>
    <row r="171" spans="2:9" ht="36.75" customHeight="1">
      <c r="B171" s="7" t="s">
        <v>71</v>
      </c>
      <c r="C171" s="8">
        <v>150</v>
      </c>
      <c r="D171" s="8">
        <v>2008</v>
      </c>
      <c r="E171" s="9">
        <v>189</v>
      </c>
      <c r="F171" s="9">
        <v>3.77</v>
      </c>
      <c r="G171" s="9">
        <v>6.09</v>
      </c>
      <c r="H171" s="9">
        <v>20.9</v>
      </c>
      <c r="I171" s="9">
        <f>SUM(H171*4)+(G171*9)+(F171*4)</f>
        <v>153.49</v>
      </c>
    </row>
    <row r="172" spans="2:9" ht="33" customHeight="1">
      <c r="B172" s="7" t="s">
        <v>42</v>
      </c>
      <c r="C172" s="8">
        <v>200</v>
      </c>
      <c r="D172" s="8">
        <v>2008</v>
      </c>
      <c r="E172" s="9">
        <v>432</v>
      </c>
      <c r="F172" s="9">
        <v>1.5</v>
      </c>
      <c r="G172" s="9">
        <v>1.3</v>
      </c>
      <c r="H172" s="9">
        <v>22.4</v>
      </c>
      <c r="I172" s="9">
        <f>SUM(H172*4)+(G172*9)+(F172*4)</f>
        <v>107.3</v>
      </c>
    </row>
    <row r="173" spans="2:9" ht="33" customHeight="1">
      <c r="B173" s="7" t="s">
        <v>29</v>
      </c>
      <c r="C173" s="8">
        <v>25</v>
      </c>
      <c r="D173" s="8" t="s">
        <v>30</v>
      </c>
      <c r="E173" s="9" t="s">
        <v>30</v>
      </c>
      <c r="F173" s="9">
        <v>2</v>
      </c>
      <c r="G173" s="9">
        <v>1.1599999999999999</v>
      </c>
      <c r="H173" s="9">
        <v>13</v>
      </c>
      <c r="I173" s="9">
        <f>SUM(H173*4)+(G173*9)+(F173*4)</f>
        <v>70.44</v>
      </c>
    </row>
    <row r="174" spans="2:9" ht="33" customHeight="1">
      <c r="B174" s="7" t="s">
        <v>31</v>
      </c>
      <c r="C174" s="8">
        <v>100</v>
      </c>
      <c r="D174" s="8" t="s">
        <v>30</v>
      </c>
      <c r="E174" s="9" t="s">
        <v>30</v>
      </c>
      <c r="F174" s="9">
        <v>0.4</v>
      </c>
      <c r="G174" s="9">
        <v>0.4</v>
      </c>
      <c r="H174" s="9">
        <v>9.8000000000000007</v>
      </c>
      <c r="I174" s="9">
        <f>SUM(H174*4)+(G174*9)+(F174*4)</f>
        <v>44.400000000000006</v>
      </c>
    </row>
    <row r="175" spans="2:9" ht="33" hidden="1" customHeight="1">
      <c r="B175" s="7"/>
      <c r="C175" s="8"/>
      <c r="D175" s="8"/>
      <c r="E175" s="9"/>
      <c r="F175" s="9"/>
      <c r="G175" s="9"/>
      <c r="H175" s="9"/>
      <c r="I175" s="9">
        <f t="shared" ref="I175:I176" si="22">SUM(H175*4)+(G175*9)+(F175*4)</f>
        <v>0</v>
      </c>
    </row>
    <row r="176" spans="2:9" ht="33" hidden="1" customHeight="1">
      <c r="B176" s="7"/>
      <c r="C176" s="8"/>
      <c r="D176" s="8"/>
      <c r="E176" s="9"/>
      <c r="F176" s="9"/>
      <c r="G176" s="9"/>
      <c r="H176" s="9"/>
      <c r="I176" s="9">
        <f t="shared" si="22"/>
        <v>0</v>
      </c>
    </row>
    <row r="177" spans="2:9" s="2" customFormat="1" ht="35.25" customHeight="1">
      <c r="B177" s="16" t="s">
        <v>5</v>
      </c>
      <c r="C177" s="6">
        <v>500</v>
      </c>
      <c r="D177" s="25"/>
      <c r="E177" s="26"/>
      <c r="F177" s="10">
        <f>SUM(F170:F176)</f>
        <v>8.7700000000000014</v>
      </c>
      <c r="G177" s="10">
        <f>SUM(G170:G176)</f>
        <v>17.349999999999998</v>
      </c>
      <c r="H177" s="10">
        <f>SUM(H170:H176)</f>
        <v>73.599999999999994</v>
      </c>
      <c r="I177" s="10">
        <f>SUM(I170:I176)</f>
        <v>485.63</v>
      </c>
    </row>
    <row r="178" spans="2:9" ht="24" customHeight="1">
      <c r="B178" s="25" t="s">
        <v>1</v>
      </c>
      <c r="C178" s="27"/>
      <c r="D178" s="27"/>
      <c r="E178" s="27"/>
      <c r="F178" s="27"/>
      <c r="G178" s="27"/>
      <c r="H178" s="27"/>
      <c r="I178" s="26"/>
    </row>
    <row r="179" spans="2:9" ht="44.25" customHeight="1">
      <c r="B179" s="7" t="s">
        <v>90</v>
      </c>
      <c r="C179" s="8">
        <v>60</v>
      </c>
      <c r="D179" s="8">
        <v>2017</v>
      </c>
      <c r="E179" s="9">
        <v>40</v>
      </c>
      <c r="F179" s="9">
        <v>1.64</v>
      </c>
      <c r="G179" s="9">
        <v>4.2300000000000004</v>
      </c>
      <c r="H179" s="9">
        <v>5.76</v>
      </c>
      <c r="I179" s="9">
        <f t="shared" ref="I179:I186" si="23">SUM(H179*4)+(G179*9)+(F179*4)</f>
        <v>67.67</v>
      </c>
    </row>
    <row r="180" spans="2:9" ht="39" customHeight="1">
      <c r="B180" s="7" t="s">
        <v>116</v>
      </c>
      <c r="C180" s="8">
        <v>215</v>
      </c>
      <c r="D180" s="8">
        <v>2008</v>
      </c>
      <c r="E180" s="9">
        <v>84</v>
      </c>
      <c r="F180" s="9">
        <v>2.48</v>
      </c>
      <c r="G180" s="9">
        <v>4.4800000000000004</v>
      </c>
      <c r="H180" s="9">
        <v>6.4</v>
      </c>
      <c r="I180" s="9">
        <f t="shared" si="23"/>
        <v>75.840000000000018</v>
      </c>
    </row>
    <row r="181" spans="2:9" ht="33" customHeight="1">
      <c r="B181" s="7" t="s">
        <v>91</v>
      </c>
      <c r="C181" s="8">
        <v>140</v>
      </c>
      <c r="D181" s="8">
        <v>2008</v>
      </c>
      <c r="E181" s="9">
        <v>231</v>
      </c>
      <c r="F181" s="9">
        <v>15.26</v>
      </c>
      <c r="G181" s="9">
        <v>6.72</v>
      </c>
      <c r="H181" s="9">
        <v>5.74</v>
      </c>
      <c r="I181" s="9">
        <f t="shared" si="23"/>
        <v>144.47999999999999</v>
      </c>
    </row>
    <row r="182" spans="2:9" ht="33" customHeight="1">
      <c r="B182" s="7" t="s">
        <v>38</v>
      </c>
      <c r="C182" s="8">
        <v>150</v>
      </c>
      <c r="D182" s="8">
        <v>2008</v>
      </c>
      <c r="E182" s="9">
        <v>333</v>
      </c>
      <c r="F182" s="9">
        <v>2.9</v>
      </c>
      <c r="G182" s="9">
        <v>4.7</v>
      </c>
      <c r="H182" s="9">
        <v>23.5</v>
      </c>
      <c r="I182" s="9">
        <f t="shared" si="23"/>
        <v>147.9</v>
      </c>
    </row>
    <row r="183" spans="2:9" ht="33" customHeight="1">
      <c r="B183" s="7" t="s">
        <v>73</v>
      </c>
      <c r="C183" s="8">
        <v>200</v>
      </c>
      <c r="D183" s="8">
        <v>2008</v>
      </c>
      <c r="E183" s="9">
        <v>441</v>
      </c>
      <c r="F183" s="9">
        <v>0.7</v>
      </c>
      <c r="G183" s="9">
        <v>0.3</v>
      </c>
      <c r="H183" s="9">
        <v>24.4</v>
      </c>
      <c r="I183" s="9">
        <f t="shared" si="23"/>
        <v>103.1</v>
      </c>
    </row>
    <row r="184" spans="2:9" ht="37.5" customHeight="1">
      <c r="B184" s="7" t="s">
        <v>34</v>
      </c>
      <c r="C184" s="8">
        <v>40</v>
      </c>
      <c r="D184" s="8" t="s">
        <v>30</v>
      </c>
      <c r="E184" s="9" t="s">
        <v>30</v>
      </c>
      <c r="F184" s="9">
        <v>3.2</v>
      </c>
      <c r="G184" s="9">
        <v>1.7</v>
      </c>
      <c r="H184" s="9">
        <v>20.399999999999999</v>
      </c>
      <c r="I184" s="9">
        <f t="shared" si="23"/>
        <v>109.69999999999999</v>
      </c>
    </row>
    <row r="185" spans="2:9" ht="33" customHeight="1">
      <c r="B185" s="7" t="s">
        <v>29</v>
      </c>
      <c r="C185" s="8">
        <v>40</v>
      </c>
      <c r="D185" s="8" t="s">
        <v>30</v>
      </c>
      <c r="E185" s="9" t="s">
        <v>30</v>
      </c>
      <c r="F185" s="9">
        <v>2.9</v>
      </c>
      <c r="G185" s="9">
        <v>1.1000000000000001</v>
      </c>
      <c r="H185" s="9">
        <v>18.600000000000001</v>
      </c>
      <c r="I185" s="9">
        <f t="shared" si="23"/>
        <v>95.9</v>
      </c>
    </row>
    <row r="186" spans="2:9" ht="37.5" customHeight="1">
      <c r="B186" s="7" t="s">
        <v>77</v>
      </c>
      <c r="C186" s="8">
        <v>100</v>
      </c>
      <c r="D186" s="8" t="s">
        <v>30</v>
      </c>
      <c r="E186" s="9" t="s">
        <v>30</v>
      </c>
      <c r="F186" s="9">
        <v>3.7</v>
      </c>
      <c r="G186" s="9">
        <v>2.5</v>
      </c>
      <c r="H186" s="9">
        <v>4.9000000000000004</v>
      </c>
      <c r="I186" s="9">
        <f t="shared" si="23"/>
        <v>56.900000000000006</v>
      </c>
    </row>
    <row r="187" spans="2:9" ht="33" hidden="1" customHeight="1">
      <c r="B187" s="7"/>
      <c r="C187" s="8"/>
      <c r="D187" s="8"/>
      <c r="E187" s="9"/>
      <c r="F187" s="9"/>
      <c r="G187" s="9"/>
      <c r="H187" s="9"/>
      <c r="I187" s="9">
        <f t="shared" ref="I187" si="24">SUM(H187*4)+(G187*9)+(F187*4)</f>
        <v>0</v>
      </c>
    </row>
    <row r="188" spans="2:9" s="2" customFormat="1" ht="36" customHeight="1">
      <c r="B188" s="16" t="s">
        <v>6</v>
      </c>
      <c r="C188" s="6">
        <v>945</v>
      </c>
      <c r="D188" s="25"/>
      <c r="E188" s="26"/>
      <c r="F188" s="10">
        <f>SUM(F179:F187)</f>
        <v>32.779999999999994</v>
      </c>
      <c r="G188" s="10">
        <f>SUM(G179:G187)</f>
        <v>25.73</v>
      </c>
      <c r="H188" s="10">
        <f>SUM(H179:H187)</f>
        <v>109.69999999999999</v>
      </c>
      <c r="I188" s="10">
        <f>SUM(I179:I187)</f>
        <v>801.49</v>
      </c>
    </row>
    <row r="189" spans="2:9" s="2" customFormat="1" ht="36" customHeight="1">
      <c r="B189" s="22" t="s">
        <v>21</v>
      </c>
      <c r="C189" s="23"/>
      <c r="D189" s="23"/>
      <c r="E189" s="24"/>
      <c r="F189" s="10">
        <f>F177+F188</f>
        <v>41.55</v>
      </c>
      <c r="G189" s="10">
        <f>G177+G188</f>
        <v>43.08</v>
      </c>
      <c r="H189" s="10">
        <f>H177+H188</f>
        <v>183.29999999999998</v>
      </c>
      <c r="I189" s="10">
        <f>I177+I188</f>
        <v>1287.1199999999999</v>
      </c>
    </row>
    <row r="190" spans="2:9" ht="24.75" customHeight="1">
      <c r="B190" s="25" t="s">
        <v>22</v>
      </c>
      <c r="C190" s="27"/>
      <c r="D190" s="27"/>
      <c r="E190" s="27"/>
      <c r="F190" s="27"/>
      <c r="G190" s="27"/>
      <c r="H190" s="27"/>
      <c r="I190" s="26"/>
    </row>
    <row r="191" spans="2:9" ht="24.75" customHeight="1">
      <c r="B191" s="25" t="s">
        <v>4</v>
      </c>
      <c r="C191" s="27"/>
      <c r="D191" s="27"/>
      <c r="E191" s="27"/>
      <c r="F191" s="27"/>
      <c r="G191" s="27"/>
      <c r="H191" s="27"/>
      <c r="I191" s="26"/>
    </row>
    <row r="192" spans="2:9" ht="33" customHeight="1">
      <c r="B192" s="7" t="s">
        <v>26</v>
      </c>
      <c r="C192" s="8">
        <v>30</v>
      </c>
      <c r="D192" s="8">
        <v>2008</v>
      </c>
      <c r="E192" s="9">
        <v>3</v>
      </c>
      <c r="F192" s="9">
        <v>4.5</v>
      </c>
      <c r="G192" s="9">
        <v>4.5</v>
      </c>
      <c r="H192" s="9">
        <v>7.4</v>
      </c>
      <c r="I192" s="9">
        <f>SUM(H192*4)+(G192*9)+(F192*4)</f>
        <v>88.1</v>
      </c>
    </row>
    <row r="193" spans="2:9" ht="33" customHeight="1">
      <c r="B193" s="7" t="s">
        <v>49</v>
      </c>
      <c r="C193" s="8">
        <v>150</v>
      </c>
      <c r="D193" s="8">
        <v>2008</v>
      </c>
      <c r="E193" s="9">
        <v>214</v>
      </c>
      <c r="F193" s="9">
        <v>14.45</v>
      </c>
      <c r="G193" s="9">
        <v>23.85</v>
      </c>
      <c r="H193" s="9">
        <v>2.73</v>
      </c>
      <c r="I193" s="9">
        <f>SUM(H193*4)+(G193*9)+(F193*4)</f>
        <v>283.37</v>
      </c>
    </row>
    <row r="194" spans="2:9" ht="33" customHeight="1">
      <c r="B194" s="7" t="s">
        <v>28</v>
      </c>
      <c r="C194" s="8">
        <v>200</v>
      </c>
      <c r="D194" s="8">
        <v>2008</v>
      </c>
      <c r="E194" s="9">
        <v>433</v>
      </c>
      <c r="F194" s="9">
        <v>2.9</v>
      </c>
      <c r="G194" s="9">
        <v>2.5</v>
      </c>
      <c r="H194" s="9">
        <v>24.8</v>
      </c>
      <c r="I194" s="9">
        <f>SUM(H194*4)+(G194*9)+(F194*4)</f>
        <v>133.30000000000001</v>
      </c>
    </row>
    <row r="195" spans="2:9" ht="33" customHeight="1">
      <c r="B195" s="7" t="s">
        <v>29</v>
      </c>
      <c r="C195" s="8">
        <v>25</v>
      </c>
      <c r="D195" s="8" t="s">
        <v>30</v>
      </c>
      <c r="E195" s="9" t="s">
        <v>30</v>
      </c>
      <c r="F195" s="9">
        <v>2</v>
      </c>
      <c r="G195" s="9">
        <v>1.1599999999999999</v>
      </c>
      <c r="H195" s="9">
        <v>13</v>
      </c>
      <c r="I195" s="9">
        <f>SUM(H195*4)+(G195*9)+(F195*4)</f>
        <v>70.44</v>
      </c>
    </row>
    <row r="196" spans="2:9" ht="33" customHeight="1">
      <c r="B196" s="7" t="s">
        <v>37</v>
      </c>
      <c r="C196" s="8">
        <v>100</v>
      </c>
      <c r="D196" s="8" t="s">
        <v>30</v>
      </c>
      <c r="E196" s="9" t="s">
        <v>30</v>
      </c>
      <c r="F196" s="9">
        <v>0.53</v>
      </c>
      <c r="G196" s="9">
        <v>0.13</v>
      </c>
      <c r="H196" s="9">
        <v>5.03</v>
      </c>
      <c r="I196" s="9">
        <f>SUM(H196*4)+(G196*9)+(F196*4)</f>
        <v>23.41</v>
      </c>
    </row>
    <row r="197" spans="2:9" ht="33" hidden="1" customHeight="1">
      <c r="B197" s="7"/>
      <c r="C197" s="8"/>
      <c r="D197" s="8"/>
      <c r="E197" s="9"/>
      <c r="F197" s="9"/>
      <c r="G197" s="9"/>
      <c r="H197" s="9"/>
      <c r="I197" s="9">
        <f t="shared" ref="I197:I198" si="25">SUM(H197*4)+(G197*9)+(F197*4)</f>
        <v>0</v>
      </c>
    </row>
    <row r="198" spans="2:9" ht="33" hidden="1" customHeight="1">
      <c r="B198" s="7"/>
      <c r="C198" s="8"/>
      <c r="D198" s="8"/>
      <c r="E198" s="9"/>
      <c r="F198" s="9"/>
      <c r="G198" s="9"/>
      <c r="H198" s="9"/>
      <c r="I198" s="9">
        <f t="shared" si="25"/>
        <v>0</v>
      </c>
    </row>
    <row r="199" spans="2:9" s="2" customFormat="1" ht="36.75" customHeight="1">
      <c r="B199" s="16" t="s">
        <v>5</v>
      </c>
      <c r="C199" s="6">
        <v>505</v>
      </c>
      <c r="D199" s="25"/>
      <c r="E199" s="26"/>
      <c r="F199" s="10">
        <f>SUM(F192:F198)</f>
        <v>24.38</v>
      </c>
      <c r="G199" s="10">
        <f>SUM(G192:G198)</f>
        <v>32.14</v>
      </c>
      <c r="H199" s="10">
        <f>SUM(H192:H198)</f>
        <v>52.96</v>
      </c>
      <c r="I199" s="10">
        <f>SUM(I192:I198)</f>
        <v>598.62</v>
      </c>
    </row>
    <row r="200" spans="2:9" ht="27.75" customHeight="1">
      <c r="B200" s="25" t="s">
        <v>1</v>
      </c>
      <c r="C200" s="27"/>
      <c r="D200" s="27"/>
      <c r="E200" s="27"/>
      <c r="F200" s="27"/>
      <c r="G200" s="27"/>
      <c r="H200" s="27"/>
      <c r="I200" s="26"/>
    </row>
    <row r="201" spans="2:9" ht="33" customHeight="1">
      <c r="B201" s="7" t="s">
        <v>45</v>
      </c>
      <c r="C201" s="8">
        <v>60</v>
      </c>
      <c r="D201" s="8">
        <v>2008</v>
      </c>
      <c r="E201" s="9">
        <v>56</v>
      </c>
      <c r="F201" s="9">
        <v>2.2799999999999998</v>
      </c>
      <c r="G201" s="9">
        <v>4.8600000000000003</v>
      </c>
      <c r="H201" s="9">
        <v>4.5</v>
      </c>
      <c r="I201" s="9">
        <f t="shared" ref="I201:I207" si="26">SUM(H201*4)+(G201*9)+(F201*4)</f>
        <v>70.86</v>
      </c>
    </row>
    <row r="202" spans="2:9" ht="33" customHeight="1">
      <c r="B202" s="7" t="s">
        <v>117</v>
      </c>
      <c r="C202" s="8">
        <v>210</v>
      </c>
      <c r="D202" s="8">
        <v>2008</v>
      </c>
      <c r="E202" s="9">
        <v>99</v>
      </c>
      <c r="F202" s="9">
        <v>5.12</v>
      </c>
      <c r="G202" s="9">
        <v>3.6</v>
      </c>
      <c r="H202" s="9">
        <v>14.88</v>
      </c>
      <c r="I202" s="9">
        <f t="shared" si="26"/>
        <v>112.4</v>
      </c>
    </row>
    <row r="203" spans="2:9" ht="33" customHeight="1">
      <c r="B203" s="7" t="s">
        <v>92</v>
      </c>
      <c r="C203" s="8">
        <v>90</v>
      </c>
      <c r="D203" s="8">
        <v>2017</v>
      </c>
      <c r="E203" s="9">
        <v>268</v>
      </c>
      <c r="F203" s="9">
        <v>14.13</v>
      </c>
      <c r="G203" s="9">
        <v>20.25</v>
      </c>
      <c r="H203" s="9">
        <v>11.88</v>
      </c>
      <c r="I203" s="9">
        <f t="shared" si="26"/>
        <v>286.29000000000002</v>
      </c>
    </row>
    <row r="204" spans="2:9" ht="33" customHeight="1">
      <c r="B204" s="7" t="s">
        <v>54</v>
      </c>
      <c r="C204" s="8">
        <v>150</v>
      </c>
      <c r="D204" s="8">
        <v>2008</v>
      </c>
      <c r="E204" s="9">
        <v>323</v>
      </c>
      <c r="F204" s="9">
        <v>3.6</v>
      </c>
      <c r="G204" s="9">
        <v>4.5999999999999996</v>
      </c>
      <c r="H204" s="9">
        <v>37.700000000000003</v>
      </c>
      <c r="I204" s="9">
        <f t="shared" si="26"/>
        <v>206.60000000000002</v>
      </c>
    </row>
    <row r="205" spans="2:9" ht="33" customHeight="1">
      <c r="B205" s="7" t="s">
        <v>76</v>
      </c>
      <c r="C205" s="8">
        <v>200</v>
      </c>
      <c r="D205" s="8">
        <v>2008</v>
      </c>
      <c r="E205" s="9">
        <v>442</v>
      </c>
      <c r="F205" s="9">
        <v>1</v>
      </c>
      <c r="G205" s="9">
        <v>0.2</v>
      </c>
      <c r="H205" s="9">
        <v>18</v>
      </c>
      <c r="I205" s="9">
        <f t="shared" si="26"/>
        <v>77.8</v>
      </c>
    </row>
    <row r="206" spans="2:9" ht="40.5" customHeight="1">
      <c r="B206" s="7" t="s">
        <v>34</v>
      </c>
      <c r="C206" s="8">
        <v>40</v>
      </c>
      <c r="D206" s="8" t="s">
        <v>30</v>
      </c>
      <c r="E206" s="9" t="s">
        <v>30</v>
      </c>
      <c r="F206" s="9">
        <v>3.2</v>
      </c>
      <c r="G206" s="9">
        <v>1.7</v>
      </c>
      <c r="H206" s="9">
        <v>20.399999999999999</v>
      </c>
      <c r="I206" s="9">
        <f t="shared" si="26"/>
        <v>109.69999999999999</v>
      </c>
    </row>
    <row r="207" spans="2:9" ht="33" customHeight="1">
      <c r="B207" s="7" t="s">
        <v>29</v>
      </c>
      <c r="C207" s="8">
        <v>40</v>
      </c>
      <c r="D207" s="8" t="s">
        <v>30</v>
      </c>
      <c r="E207" s="9" t="s">
        <v>30</v>
      </c>
      <c r="F207" s="9">
        <v>2.9</v>
      </c>
      <c r="G207" s="9">
        <v>1.1000000000000001</v>
      </c>
      <c r="H207" s="9">
        <v>18.600000000000001</v>
      </c>
      <c r="I207" s="9">
        <f t="shared" si="26"/>
        <v>95.9</v>
      </c>
    </row>
    <row r="208" spans="2:9" ht="33" hidden="1" customHeight="1">
      <c r="B208" s="7"/>
      <c r="C208" s="8"/>
      <c r="D208" s="8"/>
      <c r="E208" s="9"/>
      <c r="F208" s="9"/>
      <c r="G208" s="9"/>
      <c r="H208" s="9"/>
      <c r="I208" s="9">
        <f t="shared" ref="I208" si="27">SUM(H208*4)+(G208*9)+(F208*4)</f>
        <v>0</v>
      </c>
    </row>
    <row r="209" spans="2:9" s="2" customFormat="1" ht="34.5" customHeight="1">
      <c r="B209" s="16" t="s">
        <v>6</v>
      </c>
      <c r="C209" s="6">
        <v>800</v>
      </c>
      <c r="D209" s="25"/>
      <c r="E209" s="26"/>
      <c r="F209" s="10">
        <f>SUM(F201:F208)</f>
        <v>32.230000000000004</v>
      </c>
      <c r="G209" s="10">
        <f>SUM(G201:G208)</f>
        <v>36.310000000000009</v>
      </c>
      <c r="H209" s="10">
        <f>SUM(H201:H208)</f>
        <v>125.96000000000001</v>
      </c>
      <c r="I209" s="10">
        <f>SUM(I201:I208)</f>
        <v>959.55000000000007</v>
      </c>
    </row>
    <row r="210" spans="2:9" s="2" customFormat="1" ht="34.5" customHeight="1">
      <c r="B210" s="22" t="s">
        <v>23</v>
      </c>
      <c r="C210" s="23"/>
      <c r="D210" s="23"/>
      <c r="E210" s="24"/>
      <c r="F210" s="10">
        <f>F199+F209</f>
        <v>56.61</v>
      </c>
      <c r="G210" s="10">
        <f>G199+G209</f>
        <v>68.450000000000017</v>
      </c>
      <c r="H210" s="10">
        <f>H199+H209</f>
        <v>178.92000000000002</v>
      </c>
      <c r="I210" s="10">
        <f>I199+I209</f>
        <v>1558.17</v>
      </c>
    </row>
    <row r="211" spans="2:9" ht="25.5" customHeight="1">
      <c r="B211" s="25" t="s">
        <v>24</v>
      </c>
      <c r="C211" s="27"/>
      <c r="D211" s="27"/>
      <c r="E211" s="27"/>
      <c r="F211" s="27"/>
      <c r="G211" s="27"/>
      <c r="H211" s="27"/>
      <c r="I211" s="26"/>
    </row>
    <row r="212" spans="2:9" ht="25.5" customHeight="1">
      <c r="B212" s="25" t="s">
        <v>4</v>
      </c>
      <c r="C212" s="27"/>
      <c r="D212" s="27"/>
      <c r="E212" s="27"/>
      <c r="F212" s="27"/>
      <c r="G212" s="27"/>
      <c r="H212" s="27"/>
      <c r="I212" s="26"/>
    </row>
    <row r="213" spans="2:9" ht="33" customHeight="1">
      <c r="B213" s="7" t="s">
        <v>50</v>
      </c>
      <c r="C213" s="17" t="s">
        <v>108</v>
      </c>
      <c r="D213" s="8">
        <v>2008</v>
      </c>
      <c r="E213" s="9">
        <v>2</v>
      </c>
      <c r="F213" s="9">
        <v>1.2</v>
      </c>
      <c r="G213" s="9">
        <v>4.3</v>
      </c>
      <c r="H213" s="9">
        <v>22</v>
      </c>
      <c r="I213" s="9">
        <f>SUM(H213*4)+(G213*9)+(F213*4)</f>
        <v>131.5</v>
      </c>
    </row>
    <row r="214" spans="2:9" ht="33" customHeight="1">
      <c r="B214" s="7" t="s">
        <v>72</v>
      </c>
      <c r="C214" s="8">
        <v>150</v>
      </c>
      <c r="D214" s="8">
        <v>2008</v>
      </c>
      <c r="E214" s="9">
        <v>190</v>
      </c>
      <c r="F214" s="9">
        <v>4.6500000000000004</v>
      </c>
      <c r="G214" s="9">
        <v>7.5</v>
      </c>
      <c r="H214" s="9">
        <v>20.100000000000001</v>
      </c>
      <c r="I214" s="9">
        <f>SUM(H214*4)+(G214*9)+(F214*4)</f>
        <v>166.5</v>
      </c>
    </row>
    <row r="215" spans="2:9" ht="33" customHeight="1">
      <c r="B215" s="7" t="s">
        <v>44</v>
      </c>
      <c r="C215" s="8">
        <v>207</v>
      </c>
      <c r="D215" s="8">
        <v>2008</v>
      </c>
      <c r="E215" s="9">
        <v>431</v>
      </c>
      <c r="F215" s="9">
        <v>0.3</v>
      </c>
      <c r="G215" s="9">
        <v>0.1</v>
      </c>
      <c r="H215" s="9">
        <v>15.2</v>
      </c>
      <c r="I215" s="9">
        <f>SUM(H215*4)+(G215*9)+(F215*4)</f>
        <v>62.9</v>
      </c>
    </row>
    <row r="216" spans="2:9" ht="33" customHeight="1">
      <c r="B216" s="7" t="s">
        <v>29</v>
      </c>
      <c r="C216" s="8">
        <v>25</v>
      </c>
      <c r="D216" s="8" t="s">
        <v>30</v>
      </c>
      <c r="E216" s="9" t="s">
        <v>30</v>
      </c>
      <c r="F216" s="9">
        <v>2</v>
      </c>
      <c r="G216" s="9">
        <v>1.1599999999999999</v>
      </c>
      <c r="H216" s="9">
        <v>13</v>
      </c>
      <c r="I216" s="9">
        <f>SUM(H216*4)+(G216*9)+(F216*4)</f>
        <v>70.44</v>
      </c>
    </row>
    <row r="217" spans="2:9" ht="33" customHeight="1">
      <c r="B217" s="7" t="s">
        <v>68</v>
      </c>
      <c r="C217" s="8">
        <v>100</v>
      </c>
      <c r="D217" s="8" t="s">
        <v>30</v>
      </c>
      <c r="E217" s="9" t="s">
        <v>30</v>
      </c>
      <c r="F217" s="9">
        <v>0.4</v>
      </c>
      <c r="G217" s="9">
        <v>0.3</v>
      </c>
      <c r="H217" s="9">
        <v>10.3</v>
      </c>
      <c r="I217" s="9">
        <f>SUM(H217*4)+(G217*9)+(F217*4)</f>
        <v>45.500000000000007</v>
      </c>
    </row>
    <row r="218" spans="2:9" ht="33" hidden="1" customHeight="1">
      <c r="B218" s="7"/>
      <c r="C218" s="8"/>
      <c r="D218" s="8"/>
      <c r="E218" s="9"/>
      <c r="F218" s="9"/>
      <c r="G218" s="9"/>
      <c r="H218" s="9"/>
      <c r="I218" s="9">
        <f t="shared" ref="I218:I219" si="28">SUM(H218*4)+(G218*9)+(F218*4)</f>
        <v>0</v>
      </c>
    </row>
    <row r="219" spans="2:9" ht="33" hidden="1" customHeight="1">
      <c r="B219" s="7"/>
      <c r="C219" s="8"/>
      <c r="D219" s="8"/>
      <c r="E219" s="9"/>
      <c r="F219" s="9"/>
      <c r="G219" s="9"/>
      <c r="H219" s="9"/>
      <c r="I219" s="9">
        <f t="shared" si="28"/>
        <v>0</v>
      </c>
    </row>
    <row r="220" spans="2:9" s="2" customFormat="1" ht="34.5" customHeight="1">
      <c r="B220" s="16" t="s">
        <v>5</v>
      </c>
      <c r="C220" s="6">
        <v>517</v>
      </c>
      <c r="D220" s="25"/>
      <c r="E220" s="26"/>
      <c r="F220" s="10">
        <f>SUM(F213:F219)</f>
        <v>8.5500000000000007</v>
      </c>
      <c r="G220" s="10">
        <f>SUM(G213:G219)</f>
        <v>13.360000000000001</v>
      </c>
      <c r="H220" s="10">
        <f>SUM(H213:H219)</f>
        <v>80.599999999999994</v>
      </c>
      <c r="I220" s="10">
        <f>SUM(I213:I219)</f>
        <v>476.84</v>
      </c>
    </row>
    <row r="221" spans="2:9" ht="27" customHeight="1">
      <c r="B221" s="25" t="s">
        <v>1</v>
      </c>
      <c r="C221" s="27"/>
      <c r="D221" s="27"/>
      <c r="E221" s="27"/>
      <c r="F221" s="27"/>
      <c r="G221" s="27"/>
      <c r="H221" s="27"/>
      <c r="I221" s="26"/>
    </row>
    <row r="222" spans="2:9" ht="35.25" customHeight="1">
      <c r="B222" s="7" t="s">
        <v>101</v>
      </c>
      <c r="C222" s="8">
        <v>60</v>
      </c>
      <c r="D222" s="8">
        <v>2008</v>
      </c>
      <c r="E222" s="9">
        <v>41</v>
      </c>
      <c r="F222" s="9">
        <v>0.72</v>
      </c>
      <c r="G222" s="9">
        <v>3.12</v>
      </c>
      <c r="H222" s="9">
        <v>5.7</v>
      </c>
      <c r="I222" s="9">
        <f t="shared" ref="I222:I227" si="29">SUM(H222*4)+(G222*9)+(F222*4)</f>
        <v>53.760000000000005</v>
      </c>
    </row>
    <row r="223" spans="2:9" ht="35.25" customHeight="1">
      <c r="B223" s="7" t="s">
        <v>118</v>
      </c>
      <c r="C223" s="8">
        <v>210</v>
      </c>
      <c r="D223" s="8">
        <v>2008</v>
      </c>
      <c r="E223" s="9">
        <v>98</v>
      </c>
      <c r="F223" s="9">
        <v>2.96</v>
      </c>
      <c r="G223" s="9">
        <v>2.2400000000000002</v>
      </c>
      <c r="H223" s="9">
        <v>15.68</v>
      </c>
      <c r="I223" s="9">
        <f t="shared" si="29"/>
        <v>94.72</v>
      </c>
    </row>
    <row r="224" spans="2:9" ht="39" customHeight="1">
      <c r="B224" s="7" t="s">
        <v>93</v>
      </c>
      <c r="C224" s="8">
        <v>250</v>
      </c>
      <c r="D224" s="8">
        <v>2008</v>
      </c>
      <c r="E224" s="9">
        <v>299</v>
      </c>
      <c r="F224" s="9">
        <v>20.2</v>
      </c>
      <c r="G224" s="9">
        <v>19.8</v>
      </c>
      <c r="H224" s="9">
        <v>44.6</v>
      </c>
      <c r="I224" s="9">
        <f t="shared" si="29"/>
        <v>437.40000000000003</v>
      </c>
    </row>
    <row r="225" spans="2:14" ht="35.25" customHeight="1">
      <c r="B225" s="7" t="s">
        <v>80</v>
      </c>
      <c r="C225" s="8">
        <v>200</v>
      </c>
      <c r="D225" s="8">
        <v>2008</v>
      </c>
      <c r="E225" s="9">
        <v>402</v>
      </c>
      <c r="F225" s="9">
        <v>0.6</v>
      </c>
      <c r="G225" s="9">
        <v>0.1</v>
      </c>
      <c r="H225" s="9">
        <v>31.7</v>
      </c>
      <c r="I225" s="9">
        <f t="shared" si="29"/>
        <v>130.1</v>
      </c>
    </row>
    <row r="226" spans="2:14" ht="45" customHeight="1">
      <c r="B226" s="7" t="s">
        <v>34</v>
      </c>
      <c r="C226" s="8">
        <v>40</v>
      </c>
      <c r="D226" s="8" t="s">
        <v>30</v>
      </c>
      <c r="E226" s="9" t="s">
        <v>30</v>
      </c>
      <c r="F226" s="9">
        <v>3.2</v>
      </c>
      <c r="G226" s="9">
        <v>1.7</v>
      </c>
      <c r="H226" s="9">
        <v>20.399999999999999</v>
      </c>
      <c r="I226" s="9">
        <f t="shared" si="29"/>
        <v>109.69999999999999</v>
      </c>
    </row>
    <row r="227" spans="2:14" ht="33" customHeight="1">
      <c r="B227" s="7" t="s">
        <v>29</v>
      </c>
      <c r="C227" s="8">
        <v>40</v>
      </c>
      <c r="D227" s="8" t="s">
        <v>30</v>
      </c>
      <c r="E227" s="9" t="s">
        <v>30</v>
      </c>
      <c r="F227" s="9">
        <v>2.9</v>
      </c>
      <c r="G227" s="9">
        <v>1.1000000000000001</v>
      </c>
      <c r="H227" s="9">
        <v>18.600000000000001</v>
      </c>
      <c r="I227" s="9">
        <f t="shared" si="29"/>
        <v>95.9</v>
      </c>
    </row>
    <row r="228" spans="2:14" ht="33" hidden="1" customHeight="1">
      <c r="B228" s="7"/>
      <c r="C228" s="8"/>
      <c r="D228" s="8"/>
      <c r="E228" s="9"/>
      <c r="F228" s="9"/>
      <c r="G228" s="9"/>
      <c r="H228" s="9"/>
      <c r="I228" s="9">
        <f t="shared" ref="I228" si="30">SUM(H228*4)+(G228*9)+(F228*4)</f>
        <v>0</v>
      </c>
    </row>
    <row r="229" spans="2:14" s="2" customFormat="1" ht="35.25" customHeight="1">
      <c r="B229" s="16" t="s">
        <v>6</v>
      </c>
      <c r="C229" s="6">
        <f>SUM(C222:C227)</f>
        <v>800</v>
      </c>
      <c r="D229" s="25"/>
      <c r="E229" s="26"/>
      <c r="F229" s="10">
        <f>SUM(F222:F228)</f>
        <v>30.58</v>
      </c>
      <c r="G229" s="10">
        <f>SUM(G222:G228)</f>
        <v>28.060000000000002</v>
      </c>
      <c r="H229" s="10">
        <f>SUM(H222:H228)</f>
        <v>136.68</v>
      </c>
      <c r="I229" s="10">
        <f>SUM(I222:I228)</f>
        <v>921.58</v>
      </c>
    </row>
    <row r="230" spans="2:14" s="2" customFormat="1" ht="35.25" customHeight="1">
      <c r="B230" s="22" t="s">
        <v>25</v>
      </c>
      <c r="C230" s="23"/>
      <c r="D230" s="23"/>
      <c r="E230" s="24"/>
      <c r="F230" s="10">
        <f>F220+F229</f>
        <v>39.129999999999995</v>
      </c>
      <c r="G230" s="10">
        <f>G220+G229</f>
        <v>41.42</v>
      </c>
      <c r="H230" s="10">
        <f>H220+H229</f>
        <v>217.28</v>
      </c>
      <c r="I230" s="10">
        <f>I220+I229</f>
        <v>1398.42</v>
      </c>
    </row>
    <row r="231" spans="2:14" s="2" customFormat="1" ht="43.5" customHeight="1">
      <c r="B231" s="22" t="s">
        <v>106</v>
      </c>
      <c r="C231" s="23"/>
      <c r="D231" s="23"/>
      <c r="E231" s="24"/>
      <c r="F231" s="10">
        <f>F33+F53+F76+F98+F123+F145+F167+F189+F210+F230</f>
        <v>491.13000000000005</v>
      </c>
      <c r="G231" s="10">
        <f>G33+G53+G76+G98+G123+G145+G167+G189+G210+G230</f>
        <v>500.50999999999993</v>
      </c>
      <c r="H231" s="10">
        <f>H33+H53+H76+H98+H123+H145+H167+H189+H210+H230</f>
        <v>1994.39</v>
      </c>
      <c r="I231" s="10">
        <f>I33+I53+I76+I98+I123+I145+I167+I189+I210+I230</f>
        <v>14446.670000000002</v>
      </c>
    </row>
    <row r="232" spans="2:14" s="2" customFormat="1" ht="43.5" customHeight="1">
      <c r="B232" s="22" t="s">
        <v>64</v>
      </c>
      <c r="C232" s="23"/>
      <c r="D232" s="23"/>
      <c r="E232" s="24"/>
      <c r="F232" s="20">
        <f>F231/10</f>
        <v>49.113000000000007</v>
      </c>
      <c r="G232" s="20">
        <f>G231/10</f>
        <v>50.050999999999995</v>
      </c>
      <c r="H232" s="20">
        <f>H231/10</f>
        <v>199.43900000000002</v>
      </c>
      <c r="I232" s="20">
        <f>I231/10</f>
        <v>1444.6670000000001</v>
      </c>
    </row>
    <row r="233" spans="2:14" s="2" customFormat="1" ht="43.5" customHeight="1">
      <c r="B233" s="22" t="s">
        <v>65</v>
      </c>
      <c r="C233" s="23"/>
      <c r="D233" s="23"/>
      <c r="E233" s="24"/>
      <c r="F233" s="10">
        <v>0.98</v>
      </c>
      <c r="G233" s="10">
        <v>1</v>
      </c>
      <c r="H233" s="10">
        <v>4</v>
      </c>
      <c r="I233" s="10"/>
    </row>
    <row r="234" spans="2:14" ht="18.75">
      <c r="B234" s="13"/>
      <c r="C234" s="13"/>
      <c r="D234" s="13"/>
      <c r="E234" s="13"/>
      <c r="F234" s="13"/>
      <c r="G234" s="13"/>
      <c r="H234" s="13"/>
      <c r="I234" s="13"/>
    </row>
    <row r="235" spans="2:14" ht="36.75" customHeight="1">
      <c r="B235" s="21" t="s">
        <v>94</v>
      </c>
      <c r="C235" s="21"/>
      <c r="D235" s="21"/>
      <c r="E235" s="21"/>
      <c r="F235" s="21"/>
      <c r="G235" s="21"/>
      <c r="H235" s="21"/>
      <c r="I235" s="21"/>
      <c r="J235" s="21"/>
      <c r="K235" s="15"/>
      <c r="L235" s="15"/>
      <c r="M235" s="15"/>
      <c r="N235" s="15"/>
    </row>
    <row r="236" spans="2:14" ht="1.5" customHeight="1">
      <c r="B236" s="13"/>
      <c r="C236" s="13"/>
      <c r="D236" s="13"/>
      <c r="E236" s="13"/>
      <c r="F236" s="13"/>
      <c r="G236" s="13"/>
      <c r="H236" s="13"/>
      <c r="I236" s="13"/>
    </row>
    <row r="237" spans="2:14" ht="18.75">
      <c r="B237" s="13" t="s">
        <v>55</v>
      </c>
      <c r="C237" s="13"/>
      <c r="D237" s="13"/>
      <c r="E237" s="13"/>
      <c r="F237" s="13"/>
      <c r="G237" s="13"/>
      <c r="H237" s="13"/>
      <c r="I237" s="13"/>
    </row>
    <row r="238" spans="2:14" ht="3.75" customHeight="1">
      <c r="B238" s="13"/>
      <c r="C238" s="13"/>
      <c r="D238" s="13"/>
      <c r="E238" s="13"/>
      <c r="F238" s="13"/>
      <c r="G238" s="13"/>
      <c r="H238" s="13"/>
      <c r="I238" s="13"/>
    </row>
    <row r="239" spans="2:14" ht="18.75">
      <c r="B239" s="13" t="s">
        <v>56</v>
      </c>
      <c r="C239" s="13"/>
      <c r="D239" s="13"/>
      <c r="E239" s="13"/>
      <c r="F239" s="13"/>
      <c r="G239" s="13"/>
      <c r="H239" s="13"/>
      <c r="I239" s="13"/>
    </row>
    <row r="240" spans="2:14" ht="3" customHeight="1">
      <c r="B240" s="13"/>
      <c r="C240" s="13"/>
      <c r="D240" s="13"/>
      <c r="E240" s="13"/>
      <c r="F240" s="13"/>
      <c r="G240" s="13"/>
      <c r="H240" s="13"/>
      <c r="I240" s="13"/>
    </row>
    <row r="241" spans="2:2" s="18" customFormat="1" ht="18" customHeight="1">
      <c r="B241" s="13" t="s">
        <v>98</v>
      </c>
    </row>
    <row r="242" spans="2:2" s="19" customFormat="1" ht="18.75">
      <c r="B242" s="19" t="s">
        <v>102</v>
      </c>
    </row>
  </sheetData>
  <mergeCells count="73">
    <mergeCell ref="D177:E177"/>
    <mergeCell ref="D188:E188"/>
    <mergeCell ref="D199:E199"/>
    <mergeCell ref="D209:E209"/>
    <mergeCell ref="B191:I191"/>
    <mergeCell ref="B189:E189"/>
    <mergeCell ref="B200:I200"/>
    <mergeCell ref="B178:I178"/>
    <mergeCell ref="B190:I190"/>
    <mergeCell ref="B169:I169"/>
    <mergeCell ref="D110:E110"/>
    <mergeCell ref="D122:E122"/>
    <mergeCell ref="D134:E134"/>
    <mergeCell ref="D166:E166"/>
    <mergeCell ref="B146:I146"/>
    <mergeCell ref="D144:E144"/>
    <mergeCell ref="D155:E155"/>
    <mergeCell ref="B124:I124"/>
    <mergeCell ref="B125:I125"/>
    <mergeCell ref="B135:I135"/>
    <mergeCell ref="B156:I156"/>
    <mergeCell ref="B168:I168"/>
    <mergeCell ref="B167:E167"/>
    <mergeCell ref="B147:I147"/>
    <mergeCell ref="B145:E145"/>
    <mergeCell ref="B87:I87"/>
    <mergeCell ref="B99:I99"/>
    <mergeCell ref="B100:I100"/>
    <mergeCell ref="B111:I111"/>
    <mergeCell ref="B123:E123"/>
    <mergeCell ref="B98:E98"/>
    <mergeCell ref="D97:E97"/>
    <mergeCell ref="B76:E76"/>
    <mergeCell ref="B54:I54"/>
    <mergeCell ref="B55:I55"/>
    <mergeCell ref="B64:I64"/>
    <mergeCell ref="B77:I77"/>
    <mergeCell ref="D63:E63"/>
    <mergeCell ref="D75:E75"/>
    <mergeCell ref="D86:E86"/>
    <mergeCell ref="C9:C10"/>
    <mergeCell ref="D9:D10"/>
    <mergeCell ref="B35:I35"/>
    <mergeCell ref="B34:I34"/>
    <mergeCell ref="B44:I44"/>
    <mergeCell ref="D21:E21"/>
    <mergeCell ref="D32:E32"/>
    <mergeCell ref="D43:E43"/>
    <mergeCell ref="D52:E52"/>
    <mergeCell ref="B33:E33"/>
    <mergeCell ref="B12:I12"/>
    <mergeCell ref="B11:I11"/>
    <mergeCell ref="B22:I22"/>
    <mergeCell ref="B78:I78"/>
    <mergeCell ref="B53:E53"/>
    <mergeCell ref="B3:I3"/>
    <mergeCell ref="B4:I4"/>
    <mergeCell ref="B5:I5"/>
    <mergeCell ref="F9:I9"/>
    <mergeCell ref="B9:B10"/>
    <mergeCell ref="E9:E10"/>
    <mergeCell ref="B6:I6"/>
    <mergeCell ref="B235:J235"/>
    <mergeCell ref="B232:E232"/>
    <mergeCell ref="B233:E233"/>
    <mergeCell ref="B210:E210"/>
    <mergeCell ref="B231:E231"/>
    <mergeCell ref="D220:E220"/>
    <mergeCell ref="D229:E229"/>
    <mergeCell ref="B230:E230"/>
    <mergeCell ref="B211:I211"/>
    <mergeCell ref="B212:I212"/>
    <mergeCell ref="B221:I221"/>
  </mergeCells>
  <pageMargins left="0.39370078740157483" right="0.19685039370078741" top="0.19685039370078741" bottom="0.59055118110236227" header="0.31496062992125984" footer="0.31496062992125984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1</cp:lastModifiedBy>
  <cp:lastPrinted>2024-02-06T10:12:57Z</cp:lastPrinted>
  <dcterms:created xsi:type="dcterms:W3CDTF">2020-05-05T17:35:04Z</dcterms:created>
  <dcterms:modified xsi:type="dcterms:W3CDTF">2025-03-27T14:01:27Z</dcterms:modified>
</cp:coreProperties>
</file>